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showPivotChartFilter="1" defaultThemeVersion="124226"/>
  <bookViews>
    <workbookView xWindow="360" yWindow="60" windowWidth="11295" windowHeight="5580" activeTab="1"/>
  </bookViews>
  <sheets>
    <sheet name="6.1" sheetId="4" r:id="rId1"/>
    <sheet name="Arkusz13" sheetId="13" r:id="rId2"/>
    <sheet name="Arkusz1" sheetId="1" r:id="rId3"/>
    <sheet name="Arkusz2" sheetId="2" r:id="rId4"/>
    <sheet name="Arkusz3" sheetId="3" r:id="rId5"/>
  </sheets>
  <definedNames>
    <definedName name="statek" localSheetId="2">Arkusz1!$K$1:$P$203</definedName>
  </definedNames>
  <calcPr calcId="125725"/>
  <pivotCaches>
    <pivotCache cacheId="0" r:id="rId6"/>
    <pivotCache cacheId="1" r:id="rId7"/>
  </pivotCaches>
</workbook>
</file>

<file path=xl/calcChain.xml><?xml version="1.0" encoding="utf-8"?>
<calcChain xmlns="http://schemas.openxmlformats.org/spreadsheetml/2006/main">
  <c r="B13" i="1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"/>
  <c r="D3"/>
  <c r="D9"/>
  <c r="D21"/>
  <c r="D33"/>
  <c r="D39"/>
  <c r="D51"/>
  <c r="D57"/>
  <c r="D63"/>
  <c r="D69"/>
  <c r="D75"/>
  <c r="D81"/>
  <c r="D87"/>
  <c r="D93"/>
  <c r="D99"/>
  <c r="D111"/>
  <c r="D117"/>
  <c r="D123"/>
  <c r="D135"/>
  <c r="D141"/>
  <c r="D147"/>
  <c r="D153"/>
  <c r="D171"/>
  <c r="D183"/>
  <c r="D189"/>
  <c r="D201"/>
  <c r="D203"/>
  <c r="C2"/>
  <c r="D2" s="1"/>
  <c r="C3"/>
  <c r="C4"/>
  <c r="D4" s="1"/>
  <c r="C5"/>
  <c r="D5" s="1"/>
  <c r="C6"/>
  <c r="C7"/>
  <c r="D7" s="1"/>
  <c r="C8"/>
  <c r="C9"/>
  <c r="C10"/>
  <c r="D10" s="1"/>
  <c r="C11"/>
  <c r="C12"/>
  <c r="D12" s="1"/>
  <c r="C13"/>
  <c r="D13" s="1"/>
  <c r="C14"/>
  <c r="D14" s="1"/>
  <c r="C15"/>
  <c r="C16"/>
  <c r="D16" s="1"/>
  <c r="C17"/>
  <c r="D17" s="1"/>
  <c r="C18"/>
  <c r="D18" s="1"/>
  <c r="C19"/>
  <c r="C20"/>
  <c r="D20" s="1"/>
  <c r="C21"/>
  <c r="C22"/>
  <c r="C23"/>
  <c r="D23" s="1"/>
  <c r="C24"/>
  <c r="D24" s="1"/>
  <c r="C25"/>
  <c r="C26"/>
  <c r="D26" s="1"/>
  <c r="C27"/>
  <c r="C28"/>
  <c r="D28" s="1"/>
  <c r="C29"/>
  <c r="D29" s="1"/>
  <c r="C30"/>
  <c r="D30" s="1"/>
  <c r="C31"/>
  <c r="C32"/>
  <c r="D32" s="1"/>
  <c r="C33"/>
  <c r="C34"/>
  <c r="D34" s="1"/>
  <c r="C35"/>
  <c r="D35" s="1"/>
  <c r="C36"/>
  <c r="C37"/>
  <c r="D37" s="1"/>
  <c r="C38"/>
  <c r="D38" s="1"/>
  <c r="C39"/>
  <c r="C40"/>
  <c r="C41"/>
  <c r="D41" s="1"/>
  <c r="C42"/>
  <c r="C43"/>
  <c r="D43" s="1"/>
  <c r="C44"/>
  <c r="D44" s="1"/>
  <c r="C45"/>
  <c r="C46"/>
  <c r="D46" s="1"/>
  <c r="C47"/>
  <c r="D47" s="1"/>
  <c r="C48"/>
  <c r="D48" s="1"/>
  <c r="C49"/>
  <c r="D49" s="1"/>
  <c r="C50"/>
  <c r="C51"/>
  <c r="C52"/>
  <c r="D52" s="1"/>
  <c r="C53"/>
  <c r="D53" s="1"/>
  <c r="C54"/>
  <c r="D54" s="1"/>
  <c r="C55"/>
  <c r="C56"/>
  <c r="D56" s="1"/>
  <c r="C57"/>
  <c r="C58"/>
  <c r="C59"/>
  <c r="D59" s="1"/>
  <c r="C60"/>
  <c r="D60" s="1"/>
  <c r="C61"/>
  <c r="C62"/>
  <c r="D62" s="1"/>
  <c r="C63"/>
  <c r="C64"/>
  <c r="D64" s="1"/>
  <c r="C65"/>
  <c r="C66"/>
  <c r="D66" s="1"/>
  <c r="C67"/>
  <c r="D67" s="1"/>
  <c r="C68"/>
  <c r="C69"/>
  <c r="C70"/>
  <c r="D70" s="1"/>
  <c r="C71"/>
  <c r="D71" s="1"/>
  <c r="C72"/>
  <c r="D72" s="1"/>
  <c r="C73"/>
  <c r="C74"/>
  <c r="D74" s="1"/>
  <c r="C75"/>
  <c r="C76"/>
  <c r="C77"/>
  <c r="D77" s="1"/>
  <c r="C78"/>
  <c r="C79"/>
  <c r="D79" s="1"/>
  <c r="C80"/>
  <c r="D80" s="1"/>
  <c r="C81"/>
  <c r="C82"/>
  <c r="C83"/>
  <c r="D83" s="1"/>
  <c r="C84"/>
  <c r="D84" s="1"/>
  <c r="C85"/>
  <c r="C86"/>
  <c r="D86" s="1"/>
  <c r="C87"/>
  <c r="C88"/>
  <c r="D88" s="1"/>
  <c r="C89"/>
  <c r="D89" s="1"/>
  <c r="C90"/>
  <c r="C91"/>
  <c r="D91" s="1"/>
  <c r="C92"/>
  <c r="D92" s="1"/>
  <c r="C93"/>
  <c r="C94"/>
  <c r="D94" s="1"/>
  <c r="C95"/>
  <c r="C96"/>
  <c r="D96" s="1"/>
  <c r="C97"/>
  <c r="D97" s="1"/>
  <c r="C98"/>
  <c r="D98" s="1"/>
  <c r="C99"/>
  <c r="C100"/>
  <c r="C101"/>
  <c r="D101" s="1"/>
  <c r="C102"/>
  <c r="D102" s="1"/>
  <c r="C103"/>
  <c r="D103" s="1"/>
  <c r="C104"/>
  <c r="D104" s="1"/>
  <c r="C105"/>
  <c r="C106"/>
  <c r="D106" s="1"/>
  <c r="C107"/>
  <c r="C108"/>
  <c r="D108" s="1"/>
  <c r="C109"/>
  <c r="D109" s="1"/>
  <c r="C110"/>
  <c r="D110" s="1"/>
  <c r="C111"/>
  <c r="C112"/>
  <c r="C113"/>
  <c r="D113" s="1"/>
  <c r="C114"/>
  <c r="D114" s="1"/>
  <c r="C115"/>
  <c r="D115" s="1"/>
  <c r="C116"/>
  <c r="C117"/>
  <c r="C118"/>
  <c r="D118" s="1"/>
  <c r="C119"/>
  <c r="D119" s="1"/>
  <c r="C120"/>
  <c r="C121"/>
  <c r="D121" s="1"/>
  <c r="C122"/>
  <c r="C123"/>
  <c r="C124"/>
  <c r="C125"/>
  <c r="D125" s="1"/>
  <c r="C126"/>
  <c r="D126" s="1"/>
  <c r="C127"/>
  <c r="D127" s="1"/>
  <c r="C128"/>
  <c r="D128" s="1"/>
  <c r="C129"/>
  <c r="C130"/>
  <c r="D130" s="1"/>
  <c r="C131"/>
  <c r="C132"/>
  <c r="D132" s="1"/>
  <c r="C133"/>
  <c r="D133" s="1"/>
  <c r="C134"/>
  <c r="C135"/>
  <c r="C136"/>
  <c r="D136" s="1"/>
  <c r="C137"/>
  <c r="D137" s="1"/>
  <c r="C138"/>
  <c r="C139"/>
  <c r="D139" s="1"/>
  <c r="C140"/>
  <c r="D140" s="1"/>
  <c r="C141"/>
  <c r="C142"/>
  <c r="D142" s="1"/>
  <c r="C143"/>
  <c r="C144"/>
  <c r="D144" s="1"/>
  <c r="C145"/>
  <c r="C146"/>
  <c r="D146" s="1"/>
  <c r="C147"/>
  <c r="C148"/>
  <c r="D148" s="1"/>
  <c r="C149"/>
  <c r="D149" s="1"/>
  <c r="C150"/>
  <c r="C151"/>
  <c r="D151" s="1"/>
  <c r="C152"/>
  <c r="C153"/>
  <c r="C154"/>
  <c r="D154" s="1"/>
  <c r="C155"/>
  <c r="C156"/>
  <c r="D156" s="1"/>
  <c r="C157"/>
  <c r="D157" s="1"/>
  <c r="C158"/>
  <c r="D158" s="1"/>
  <c r="C159"/>
  <c r="C160"/>
  <c r="D160" s="1"/>
  <c r="C161"/>
  <c r="D161" s="1"/>
  <c r="C162"/>
  <c r="C163"/>
  <c r="D163" s="1"/>
  <c r="C164"/>
  <c r="D164" s="1"/>
  <c r="C165"/>
  <c r="C166"/>
  <c r="D166" s="1"/>
  <c r="C167"/>
  <c r="D167" s="1"/>
  <c r="C168"/>
  <c r="C169"/>
  <c r="D169" s="1"/>
  <c r="C170"/>
  <c r="D170" s="1"/>
  <c r="C171"/>
  <c r="C172"/>
  <c r="D172" s="1"/>
  <c r="C173"/>
  <c r="C174"/>
  <c r="D174" s="1"/>
  <c r="C175"/>
  <c r="D175" s="1"/>
  <c r="C176"/>
  <c r="D176" s="1"/>
  <c r="C177"/>
  <c r="C178"/>
  <c r="D178" s="1"/>
  <c r="C179"/>
  <c r="D179" s="1"/>
  <c r="C180"/>
  <c r="D180" s="1"/>
  <c r="C181"/>
  <c r="C182"/>
  <c r="D182" s="1"/>
  <c r="C183"/>
  <c r="C184"/>
  <c r="D184" s="1"/>
  <c r="C185"/>
  <c r="C186"/>
  <c r="D186" s="1"/>
  <c r="C187"/>
  <c r="D187" s="1"/>
  <c r="C188"/>
  <c r="D188" s="1"/>
  <c r="C189"/>
  <c r="C190"/>
  <c r="C191"/>
  <c r="D191" s="1"/>
  <c r="C192"/>
  <c r="D192" s="1"/>
  <c r="C193"/>
  <c r="C194"/>
  <c r="D194" s="1"/>
  <c r="C195"/>
  <c r="C196"/>
  <c r="D196" s="1"/>
  <c r="C197"/>
  <c r="D197" s="1"/>
  <c r="C198"/>
  <c r="C199"/>
  <c r="D199" s="1"/>
  <c r="C200"/>
  <c r="D200" s="1"/>
  <c r="C201"/>
  <c r="C202"/>
  <c r="D202" s="1"/>
  <c r="C1"/>
  <c r="R2"/>
  <c r="E2" s="1"/>
  <c r="E3" s="1"/>
  <c r="E4" s="1"/>
  <c r="E5" s="1"/>
  <c r="R3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8"/>
  <c r="R179"/>
  <c r="R180"/>
  <c r="R181"/>
  <c r="R182"/>
  <c r="R183"/>
  <c r="R184"/>
  <c r="R185"/>
  <c r="R186"/>
  <c r="R187"/>
  <c r="R188"/>
  <c r="R189"/>
  <c r="R190"/>
  <c r="R191"/>
  <c r="R192"/>
  <c r="R193"/>
  <c r="R194"/>
  <c r="R195"/>
  <c r="R196"/>
  <c r="R197"/>
  <c r="R198"/>
  <c r="R199"/>
  <c r="R200"/>
  <c r="R201"/>
  <c r="R202"/>
  <c r="R203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"/>
  <c r="W2"/>
  <c r="X2"/>
  <c r="X3" s="1"/>
  <c r="X4" s="1"/>
  <c r="X5" s="1"/>
  <c r="X6" s="1"/>
  <c r="X7" s="1"/>
  <c r="X8" s="1"/>
  <c r="X9" s="1"/>
  <c r="X10" s="1"/>
  <c r="X11" s="1"/>
  <c r="X12" s="1"/>
  <c r="X13" s="1"/>
  <c r="X14" s="1"/>
  <c r="X15" s="1"/>
  <c r="X16" s="1"/>
  <c r="X17" s="1"/>
  <c r="X18" s="1"/>
  <c r="X19" s="1"/>
  <c r="X20" s="1"/>
  <c r="X21" s="1"/>
  <c r="X22" s="1"/>
  <c r="X23" s="1"/>
  <c r="X24" s="1"/>
  <c r="X25" s="1"/>
  <c r="X26" s="1"/>
  <c r="X27" s="1"/>
  <c r="X28" s="1"/>
  <c r="X29" s="1"/>
  <c r="X30" s="1"/>
  <c r="X31" s="1"/>
  <c r="X32" s="1"/>
  <c r="X33" s="1"/>
  <c r="X34" s="1"/>
  <c r="X35" s="1"/>
  <c r="X36" s="1"/>
  <c r="X37" s="1"/>
  <c r="X38" s="1"/>
  <c r="X39" s="1"/>
  <c r="X40" s="1"/>
  <c r="X41" s="1"/>
  <c r="X42" s="1"/>
  <c r="X43" s="1"/>
  <c r="X44" s="1"/>
  <c r="X45" s="1"/>
  <c r="X46" s="1"/>
  <c r="X47" s="1"/>
  <c r="X48" s="1"/>
  <c r="X49" s="1"/>
  <c r="X50" s="1"/>
  <c r="X51" s="1"/>
  <c r="X52" s="1"/>
  <c r="X53" s="1"/>
  <c r="X54" s="1"/>
  <c r="X55" s="1"/>
  <c r="X56" s="1"/>
  <c r="X57" s="1"/>
  <c r="X58" s="1"/>
  <c r="X59" s="1"/>
  <c r="X60" s="1"/>
  <c r="X61" s="1"/>
  <c r="X62" s="1"/>
  <c r="X63" s="1"/>
  <c r="X64" s="1"/>
  <c r="X65" s="1"/>
  <c r="X66" s="1"/>
  <c r="X67" s="1"/>
  <c r="X68" s="1"/>
  <c r="X69" s="1"/>
  <c r="X70" s="1"/>
  <c r="X71" s="1"/>
  <c r="X72" s="1"/>
  <c r="X73" s="1"/>
  <c r="X74" s="1"/>
  <c r="X75" s="1"/>
  <c r="X76" s="1"/>
  <c r="X77" s="1"/>
  <c r="X78" s="1"/>
  <c r="X79" s="1"/>
  <c r="X80" s="1"/>
  <c r="X81" s="1"/>
  <c r="X82" s="1"/>
  <c r="X83" s="1"/>
  <c r="X84" s="1"/>
  <c r="X85" s="1"/>
  <c r="X86" s="1"/>
  <c r="X87" s="1"/>
  <c r="X88" s="1"/>
  <c r="X89" s="1"/>
  <c r="X90" s="1"/>
  <c r="X91" s="1"/>
  <c r="X92" s="1"/>
  <c r="X93" s="1"/>
  <c r="X94" s="1"/>
  <c r="X95" s="1"/>
  <c r="X96" s="1"/>
  <c r="X97" s="1"/>
  <c r="X98" s="1"/>
  <c r="X99" s="1"/>
  <c r="X100" s="1"/>
  <c r="X101" s="1"/>
  <c r="X102" s="1"/>
  <c r="X103" s="1"/>
  <c r="X104" s="1"/>
  <c r="X105" s="1"/>
  <c r="X106" s="1"/>
  <c r="X107" s="1"/>
  <c r="X108" s="1"/>
  <c r="X109" s="1"/>
  <c r="X110" s="1"/>
  <c r="X111" s="1"/>
  <c r="X112" s="1"/>
  <c r="X113" s="1"/>
  <c r="X114" s="1"/>
  <c r="X115" s="1"/>
  <c r="X116" s="1"/>
  <c r="X117" s="1"/>
  <c r="X118" s="1"/>
  <c r="X119" s="1"/>
  <c r="X120" s="1"/>
  <c r="X121" s="1"/>
  <c r="X122" s="1"/>
  <c r="X123" s="1"/>
  <c r="X124" s="1"/>
  <c r="X125" s="1"/>
  <c r="X126" s="1"/>
  <c r="X127" s="1"/>
  <c r="X128" s="1"/>
  <c r="X129" s="1"/>
  <c r="X130" s="1"/>
  <c r="X131" s="1"/>
  <c r="X132" s="1"/>
  <c r="X133" s="1"/>
  <c r="X134" s="1"/>
  <c r="X135" s="1"/>
  <c r="X136" s="1"/>
  <c r="X137" s="1"/>
  <c r="X138" s="1"/>
  <c r="X139" s="1"/>
  <c r="X140" s="1"/>
  <c r="X141" s="1"/>
  <c r="X142" s="1"/>
  <c r="X143" s="1"/>
  <c r="X144" s="1"/>
  <c r="X145" s="1"/>
  <c r="X146" s="1"/>
  <c r="X147" s="1"/>
  <c r="X148" s="1"/>
  <c r="X149" s="1"/>
  <c r="X150" s="1"/>
  <c r="X151" s="1"/>
  <c r="X152" s="1"/>
  <c r="X153" s="1"/>
  <c r="X154" s="1"/>
  <c r="X155" s="1"/>
  <c r="X156" s="1"/>
  <c r="X157" s="1"/>
  <c r="X158" s="1"/>
  <c r="X159" s="1"/>
  <c r="X160" s="1"/>
  <c r="X161" s="1"/>
  <c r="X162" s="1"/>
  <c r="X163" s="1"/>
  <c r="X164" s="1"/>
  <c r="X165" s="1"/>
  <c r="X166" s="1"/>
  <c r="X167" s="1"/>
  <c r="X168" s="1"/>
  <c r="X169" s="1"/>
  <c r="X170" s="1"/>
  <c r="X171" s="1"/>
  <c r="X172" s="1"/>
  <c r="X173" s="1"/>
  <c r="X174" s="1"/>
  <c r="X175" s="1"/>
  <c r="X176" s="1"/>
  <c r="X177" s="1"/>
  <c r="X178" s="1"/>
  <c r="X179" s="1"/>
  <c r="X180" s="1"/>
  <c r="X181" s="1"/>
  <c r="X182" s="1"/>
  <c r="X183" s="1"/>
  <c r="X184" s="1"/>
  <c r="X185" s="1"/>
  <c r="X186" s="1"/>
  <c r="X187" s="1"/>
  <c r="X188" s="1"/>
  <c r="X189" s="1"/>
  <c r="X190" s="1"/>
  <c r="X191" s="1"/>
  <c r="X192" s="1"/>
  <c r="X193" s="1"/>
  <c r="X194" s="1"/>
  <c r="X195" s="1"/>
  <c r="X196" s="1"/>
  <c r="X197" s="1"/>
  <c r="X198" s="1"/>
  <c r="X199" s="1"/>
  <c r="X200" s="1"/>
  <c r="X201" s="1"/>
  <c r="X202" s="1"/>
  <c r="X203" s="1"/>
  <c r="Y2"/>
  <c r="Y3" s="1"/>
  <c r="Y4" s="1"/>
  <c r="Y5" s="1"/>
  <c r="Y6" s="1"/>
  <c r="Z2"/>
  <c r="Z3" s="1"/>
  <c r="Z4" s="1"/>
  <c r="Z5" s="1"/>
  <c r="Z6" s="1"/>
  <c r="Z7" s="1"/>
  <c r="Z8" s="1"/>
  <c r="Z9" s="1"/>
  <c r="Z10" s="1"/>
  <c r="Z11" s="1"/>
  <c r="Z12" s="1"/>
  <c r="Z13" s="1"/>
  <c r="Z14" s="1"/>
  <c r="Z15" s="1"/>
  <c r="Z16" s="1"/>
  <c r="Z17" s="1"/>
  <c r="Z18" s="1"/>
  <c r="Z19" s="1"/>
  <c r="Z20" s="1"/>
  <c r="Z21" s="1"/>
  <c r="Z22" s="1"/>
  <c r="Z23" s="1"/>
  <c r="Z24" s="1"/>
  <c r="Z25" s="1"/>
  <c r="Z26" s="1"/>
  <c r="Z27" s="1"/>
  <c r="Z28" s="1"/>
  <c r="Z29" s="1"/>
  <c r="Z30" s="1"/>
  <c r="Z31" s="1"/>
  <c r="Z32" s="1"/>
  <c r="Z33" s="1"/>
  <c r="Z34" s="1"/>
  <c r="Z35" s="1"/>
  <c r="Z36" s="1"/>
  <c r="Z37" s="1"/>
  <c r="Z38" s="1"/>
  <c r="Z39" s="1"/>
  <c r="Z40" s="1"/>
  <c r="Z41" s="1"/>
  <c r="Z42" s="1"/>
  <c r="Z43" s="1"/>
  <c r="Z44" s="1"/>
  <c r="Z45" s="1"/>
  <c r="Z46" s="1"/>
  <c r="Z47" s="1"/>
  <c r="Z48" s="1"/>
  <c r="Z49" s="1"/>
  <c r="Z50" s="1"/>
  <c r="Z51" s="1"/>
  <c r="Z52" s="1"/>
  <c r="Z53" s="1"/>
  <c r="Z54" s="1"/>
  <c r="Z55" s="1"/>
  <c r="Z56" s="1"/>
  <c r="Z57" s="1"/>
  <c r="Z58" s="1"/>
  <c r="Z59" s="1"/>
  <c r="Z60" s="1"/>
  <c r="Z61" s="1"/>
  <c r="Z62" s="1"/>
  <c r="Z63" s="1"/>
  <c r="Z64" s="1"/>
  <c r="Z65" s="1"/>
  <c r="Z66" s="1"/>
  <c r="Z67" s="1"/>
  <c r="Z68" s="1"/>
  <c r="Z69" s="1"/>
  <c r="Z70" s="1"/>
  <c r="Z71" s="1"/>
  <c r="Z72" s="1"/>
  <c r="Z73" s="1"/>
  <c r="Z74" s="1"/>
  <c r="Z75" s="1"/>
  <c r="Z76" s="1"/>
  <c r="Z77" s="1"/>
  <c r="Z78" s="1"/>
  <c r="Z79" s="1"/>
  <c r="Z80" s="1"/>
  <c r="Z81" s="1"/>
  <c r="Z82" s="1"/>
  <c r="Z83" s="1"/>
  <c r="Z84" s="1"/>
  <c r="Z85" s="1"/>
  <c r="Z86" s="1"/>
  <c r="Z87" s="1"/>
  <c r="Z88" s="1"/>
  <c r="Z89" s="1"/>
  <c r="Z90" s="1"/>
  <c r="Z91" s="1"/>
  <c r="Z92" s="1"/>
  <c r="Z93" s="1"/>
  <c r="Z94" s="1"/>
  <c r="Z95" s="1"/>
  <c r="Z96" s="1"/>
  <c r="Z97" s="1"/>
  <c r="Z98" s="1"/>
  <c r="Z99" s="1"/>
  <c r="Z100" s="1"/>
  <c r="Z101" s="1"/>
  <c r="Z102" s="1"/>
  <c r="Z103" s="1"/>
  <c r="Z104" s="1"/>
  <c r="Z105" s="1"/>
  <c r="Z106" s="1"/>
  <c r="Z107" s="1"/>
  <c r="Z108" s="1"/>
  <c r="Z109" s="1"/>
  <c r="Z110" s="1"/>
  <c r="Z111" s="1"/>
  <c r="Z112" s="1"/>
  <c r="Z113" s="1"/>
  <c r="Z114" s="1"/>
  <c r="Z115" s="1"/>
  <c r="Z116" s="1"/>
  <c r="Z117" s="1"/>
  <c r="Z118" s="1"/>
  <c r="Z119" s="1"/>
  <c r="Z120" s="1"/>
  <c r="Z121" s="1"/>
  <c r="Z122" s="1"/>
  <c r="Z123" s="1"/>
  <c r="Z124" s="1"/>
  <c r="Z125" s="1"/>
  <c r="Z126" s="1"/>
  <c r="Z127" s="1"/>
  <c r="Z128" s="1"/>
  <c r="Z129" s="1"/>
  <c r="Z130" s="1"/>
  <c r="Z131" s="1"/>
  <c r="Z132" s="1"/>
  <c r="Z133" s="1"/>
  <c r="Z134" s="1"/>
  <c r="Z135" s="1"/>
  <c r="Z136" s="1"/>
  <c r="Z137" s="1"/>
  <c r="Z138" s="1"/>
  <c r="Z139" s="1"/>
  <c r="Z140" s="1"/>
  <c r="Z141" s="1"/>
  <c r="Z142" s="1"/>
  <c r="Z143" s="1"/>
  <c r="Z144" s="1"/>
  <c r="Z145" s="1"/>
  <c r="Z146" s="1"/>
  <c r="Z147" s="1"/>
  <c r="Z148" s="1"/>
  <c r="Z149" s="1"/>
  <c r="Z150" s="1"/>
  <c r="Z151" s="1"/>
  <c r="Z152" s="1"/>
  <c r="Z153" s="1"/>
  <c r="Z154" s="1"/>
  <c r="Z155" s="1"/>
  <c r="Z156" s="1"/>
  <c r="Z157" s="1"/>
  <c r="Z158" s="1"/>
  <c r="Z159" s="1"/>
  <c r="Z160" s="1"/>
  <c r="Z161" s="1"/>
  <c r="Z162" s="1"/>
  <c r="Z163" s="1"/>
  <c r="Z164" s="1"/>
  <c r="Z165" s="1"/>
  <c r="Z166" s="1"/>
  <c r="Z167" s="1"/>
  <c r="Z168" s="1"/>
  <c r="Z169" s="1"/>
  <c r="Z170" s="1"/>
  <c r="Z171" s="1"/>
  <c r="Z172" s="1"/>
  <c r="Z173" s="1"/>
  <c r="Z174" s="1"/>
  <c r="Z175" s="1"/>
  <c r="Z176" s="1"/>
  <c r="Z177" s="1"/>
  <c r="Z178" s="1"/>
  <c r="Z179" s="1"/>
  <c r="Z180" s="1"/>
  <c r="Z181" s="1"/>
  <c r="Z182" s="1"/>
  <c r="Z183" s="1"/>
  <c r="Z184" s="1"/>
  <c r="Z185" s="1"/>
  <c r="Z186" s="1"/>
  <c r="Z187" s="1"/>
  <c r="Z188" s="1"/>
  <c r="Z189" s="1"/>
  <c r="Z190" s="1"/>
  <c r="Z191" s="1"/>
  <c r="Z192" s="1"/>
  <c r="Z193" s="1"/>
  <c r="Z194" s="1"/>
  <c r="Z195" s="1"/>
  <c r="Z196" s="1"/>
  <c r="Z197" s="1"/>
  <c r="Z198" s="1"/>
  <c r="Z199" s="1"/>
  <c r="Z200" s="1"/>
  <c r="Z201" s="1"/>
  <c r="Z202" s="1"/>
  <c r="Z203" s="1"/>
  <c r="V2"/>
  <c r="V3" s="1"/>
  <c r="V4" s="1"/>
  <c r="V5" s="1"/>
  <c r="V6" s="1"/>
  <c r="V7" s="1"/>
  <c r="V8" s="1"/>
  <c r="V9" s="1"/>
  <c r="V10" s="1"/>
  <c r="W3"/>
  <c r="W4" s="1"/>
  <c r="W5" s="1"/>
  <c r="W6" s="1"/>
  <c r="W7" s="1"/>
  <c r="W8" s="1"/>
  <c r="W9" s="1"/>
  <c r="W10" s="1"/>
  <c r="W11" s="1"/>
  <c r="W12" s="1"/>
  <c r="W13" s="1"/>
  <c r="W14" s="1"/>
  <c r="W15" s="1"/>
  <c r="W16" s="1"/>
  <c r="W17" s="1"/>
  <c r="W18" s="1"/>
  <c r="W19" s="1"/>
  <c r="W20" s="1"/>
  <c r="W21" s="1"/>
  <c r="W22" s="1"/>
  <c r="W23" s="1"/>
  <c r="W24" s="1"/>
  <c r="W25" s="1"/>
  <c r="W26" s="1"/>
  <c r="W27" s="1"/>
  <c r="W28" s="1"/>
  <c r="W29" s="1"/>
  <c r="W30" s="1"/>
  <c r="W31" s="1"/>
  <c r="W32" s="1"/>
  <c r="W33" s="1"/>
  <c r="W34" s="1"/>
  <c r="W35" s="1"/>
  <c r="W36" s="1"/>
  <c r="W37" s="1"/>
  <c r="W38" s="1"/>
  <c r="W39" s="1"/>
  <c r="W40" s="1"/>
  <c r="W41" s="1"/>
  <c r="W42" s="1"/>
  <c r="W43" s="1"/>
  <c r="W44" s="1"/>
  <c r="W45" s="1"/>
  <c r="W46" s="1"/>
  <c r="W47" s="1"/>
  <c r="W48" s="1"/>
  <c r="W49" s="1"/>
  <c r="W50" s="1"/>
  <c r="W51" s="1"/>
  <c r="W52" s="1"/>
  <c r="W53" s="1"/>
  <c r="W54" s="1"/>
  <c r="W55" s="1"/>
  <c r="W56" s="1"/>
  <c r="W57" s="1"/>
  <c r="W58" s="1"/>
  <c r="W59" s="1"/>
  <c r="W60" s="1"/>
  <c r="W61" s="1"/>
  <c r="W62" s="1"/>
  <c r="W63" s="1"/>
  <c r="W64" s="1"/>
  <c r="W65" s="1"/>
  <c r="W66" s="1"/>
  <c r="W67" s="1"/>
  <c r="W68" s="1"/>
  <c r="W69" s="1"/>
  <c r="W70" s="1"/>
  <c r="W71" s="1"/>
  <c r="W72" s="1"/>
  <c r="W73" s="1"/>
  <c r="W74" s="1"/>
  <c r="W75" s="1"/>
  <c r="W76" s="1"/>
  <c r="W77" s="1"/>
  <c r="W78" s="1"/>
  <c r="W79" s="1"/>
  <c r="W80" s="1"/>
  <c r="W81" s="1"/>
  <c r="W82" s="1"/>
  <c r="W83" s="1"/>
  <c r="W84" s="1"/>
  <c r="W85" s="1"/>
  <c r="W86" s="1"/>
  <c r="W87" s="1"/>
  <c r="W88" s="1"/>
  <c r="W89" s="1"/>
  <c r="W90" s="1"/>
  <c r="W91" s="1"/>
  <c r="W92" s="1"/>
  <c r="W93" s="1"/>
  <c r="W94" s="1"/>
  <c r="W95" s="1"/>
  <c r="W96" s="1"/>
  <c r="W97" s="1"/>
  <c r="W98" s="1"/>
  <c r="W99" s="1"/>
  <c r="W100" s="1"/>
  <c r="W101" s="1"/>
  <c r="W102" s="1"/>
  <c r="W103" s="1"/>
  <c r="W104" s="1"/>
  <c r="W105" s="1"/>
  <c r="W106" s="1"/>
  <c r="W107" s="1"/>
  <c r="W108" s="1"/>
  <c r="W109" s="1"/>
  <c r="W110" s="1"/>
  <c r="W111" s="1"/>
  <c r="W112" s="1"/>
  <c r="W113" s="1"/>
  <c r="W114" s="1"/>
  <c r="W115" s="1"/>
  <c r="W116" s="1"/>
  <c r="W117" s="1"/>
  <c r="W118" s="1"/>
  <c r="W119" s="1"/>
  <c r="W120" s="1"/>
  <c r="W121" s="1"/>
  <c r="W122" s="1"/>
  <c r="W123" s="1"/>
  <c r="W124" s="1"/>
  <c r="W125" s="1"/>
  <c r="W126" s="1"/>
  <c r="W127" s="1"/>
  <c r="W128" s="1"/>
  <c r="W129" s="1"/>
  <c r="W130" s="1"/>
  <c r="W131" s="1"/>
  <c r="W132" s="1"/>
  <c r="W133" s="1"/>
  <c r="W134" s="1"/>
  <c r="W135" s="1"/>
  <c r="W136" s="1"/>
  <c r="W137" s="1"/>
  <c r="W138" s="1"/>
  <c r="W139" s="1"/>
  <c r="W140" s="1"/>
  <c r="W141" s="1"/>
  <c r="W142" s="1"/>
  <c r="W143" s="1"/>
  <c r="W144" s="1"/>
  <c r="W145" s="1"/>
  <c r="W146" s="1"/>
  <c r="W147" s="1"/>
  <c r="W148" s="1"/>
  <c r="W149" s="1"/>
  <c r="W150" s="1"/>
  <c r="W151" s="1"/>
  <c r="W152" s="1"/>
  <c r="W153" s="1"/>
  <c r="W154" s="1"/>
  <c r="W155" s="1"/>
  <c r="W156" s="1"/>
  <c r="W157" s="1"/>
  <c r="W158" s="1"/>
  <c r="W159" s="1"/>
  <c r="W160" s="1"/>
  <c r="W161" s="1"/>
  <c r="W162" s="1"/>
  <c r="W163" s="1"/>
  <c r="W164" s="1"/>
  <c r="W165" s="1"/>
  <c r="W166" s="1"/>
  <c r="W167" s="1"/>
  <c r="W168" s="1"/>
  <c r="W169" s="1"/>
  <c r="W170" s="1"/>
  <c r="W171" s="1"/>
  <c r="W172" s="1"/>
  <c r="W173" s="1"/>
  <c r="W174" s="1"/>
  <c r="W175" s="1"/>
  <c r="W176" s="1"/>
  <c r="W177" s="1"/>
  <c r="W178" s="1"/>
  <c r="W179" s="1"/>
  <c r="W180" s="1"/>
  <c r="W181" s="1"/>
  <c r="W182" s="1"/>
  <c r="W183" s="1"/>
  <c r="W184" s="1"/>
  <c r="W185" s="1"/>
  <c r="W186" s="1"/>
  <c r="W187" s="1"/>
  <c r="W188" s="1"/>
  <c r="W189" s="1"/>
  <c r="W190" s="1"/>
  <c r="W191" s="1"/>
  <c r="W192" s="1"/>
  <c r="W193" s="1"/>
  <c r="W194" s="1"/>
  <c r="W195" s="1"/>
  <c r="W196" s="1"/>
  <c r="W197" s="1"/>
  <c r="W198" s="1"/>
  <c r="W199" s="1"/>
  <c r="W200" s="1"/>
  <c r="W201" s="1"/>
  <c r="W202" s="1"/>
  <c r="W203" s="1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0"/>
  <c r="T141"/>
  <c r="T142"/>
  <c r="T143"/>
  <c r="T144"/>
  <c r="T145"/>
  <c r="T146"/>
  <c r="T147"/>
  <c r="T148"/>
  <c r="T149"/>
  <c r="T150"/>
  <c r="T151"/>
  <c r="T152"/>
  <c r="T153"/>
  <c r="T154"/>
  <c r="T155"/>
  <c r="T156"/>
  <c r="T157"/>
  <c r="T158"/>
  <c r="T159"/>
  <c r="T160"/>
  <c r="T161"/>
  <c r="T162"/>
  <c r="T163"/>
  <c r="T164"/>
  <c r="T165"/>
  <c r="T166"/>
  <c r="T167"/>
  <c r="T168"/>
  <c r="T169"/>
  <c r="T170"/>
  <c r="T171"/>
  <c r="T172"/>
  <c r="T173"/>
  <c r="T174"/>
  <c r="T175"/>
  <c r="T176"/>
  <c r="T177"/>
  <c r="T178"/>
  <c r="T179"/>
  <c r="T180"/>
  <c r="T181"/>
  <c r="T182"/>
  <c r="T183"/>
  <c r="T184"/>
  <c r="T185"/>
  <c r="T186"/>
  <c r="T187"/>
  <c r="T188"/>
  <c r="T189"/>
  <c r="T190"/>
  <c r="T191"/>
  <c r="T192"/>
  <c r="T193"/>
  <c r="T194"/>
  <c r="T195"/>
  <c r="T196"/>
  <c r="T197"/>
  <c r="T198"/>
  <c r="T199"/>
  <c r="T200"/>
  <c r="T201"/>
  <c r="T202"/>
  <c r="T203"/>
  <c r="T3"/>
  <c r="D6" l="1"/>
  <c r="E6"/>
  <c r="E7" s="1"/>
  <c r="E8" s="1"/>
  <c r="E9" s="1"/>
  <c r="E10" s="1"/>
  <c r="E11" s="1"/>
  <c r="E12" s="1"/>
  <c r="E13" s="1"/>
  <c r="E14" s="1"/>
  <c r="E15" s="1"/>
  <c r="H117"/>
  <c r="H111"/>
  <c r="H105"/>
  <c r="H99"/>
  <c r="H93"/>
  <c r="H87"/>
  <c r="H81"/>
  <c r="H75"/>
  <c r="H69"/>
  <c r="H63"/>
  <c r="H57"/>
  <c r="H51"/>
  <c r="H45"/>
  <c r="H39"/>
  <c r="H33"/>
  <c r="H27"/>
  <c r="H21"/>
  <c r="H15"/>
  <c r="H9"/>
  <c r="H3"/>
  <c r="H199"/>
  <c r="H193"/>
  <c r="H187"/>
  <c r="H181"/>
  <c r="H175"/>
  <c r="H169"/>
  <c r="H163"/>
  <c r="H157"/>
  <c r="H151"/>
  <c r="H145"/>
  <c r="H139"/>
  <c r="H133"/>
  <c r="H127"/>
  <c r="H121"/>
  <c r="H115"/>
  <c r="H109"/>
  <c r="H103"/>
  <c r="H97"/>
  <c r="H91"/>
  <c r="H85"/>
  <c r="H79"/>
  <c r="H73"/>
  <c r="H67"/>
  <c r="H61"/>
  <c r="H55"/>
  <c r="H49"/>
  <c r="H43"/>
  <c r="H37"/>
  <c r="H31"/>
  <c r="H25"/>
  <c r="H19"/>
  <c r="H13"/>
  <c r="H7"/>
  <c r="H202"/>
  <c r="H196"/>
  <c r="H190"/>
  <c r="H184"/>
  <c r="H178"/>
  <c r="H172"/>
  <c r="H166"/>
  <c r="H160"/>
  <c r="H154"/>
  <c r="H148"/>
  <c r="H142"/>
  <c r="H136"/>
  <c r="H130"/>
  <c r="H124"/>
  <c r="H118"/>
  <c r="H112"/>
  <c r="H106"/>
  <c r="H100"/>
  <c r="H94"/>
  <c r="H88"/>
  <c r="H82"/>
  <c r="H76"/>
  <c r="H70"/>
  <c r="H64"/>
  <c r="H58"/>
  <c r="H52"/>
  <c r="H46"/>
  <c r="H40"/>
  <c r="H34"/>
  <c r="H28"/>
  <c r="H22"/>
  <c r="H16"/>
  <c r="H10"/>
  <c r="H4"/>
  <c r="H200"/>
  <c r="H194"/>
  <c r="H188"/>
  <c r="H182"/>
  <c r="H176"/>
  <c r="H170"/>
  <c r="H164"/>
  <c r="H158"/>
  <c r="H152"/>
  <c r="H146"/>
  <c r="H140"/>
  <c r="H134"/>
  <c r="H128"/>
  <c r="H122"/>
  <c r="H116"/>
  <c r="H110"/>
  <c r="H104"/>
  <c r="H98"/>
  <c r="H92"/>
  <c r="H86"/>
  <c r="H80"/>
  <c r="H74"/>
  <c r="H68"/>
  <c r="H62"/>
  <c r="H56"/>
  <c r="H50"/>
  <c r="H44"/>
  <c r="H38"/>
  <c r="H32"/>
  <c r="H26"/>
  <c r="H20"/>
  <c r="H14"/>
  <c r="H8"/>
  <c r="H2"/>
  <c r="H198"/>
  <c r="H192"/>
  <c r="H186"/>
  <c r="H180"/>
  <c r="H174"/>
  <c r="H168"/>
  <c r="H162"/>
  <c r="H156"/>
  <c r="H150"/>
  <c r="H144"/>
  <c r="H138"/>
  <c r="H132"/>
  <c r="H126"/>
  <c r="H120"/>
  <c r="H114"/>
  <c r="H108"/>
  <c r="H102"/>
  <c r="H96"/>
  <c r="H90"/>
  <c r="H84"/>
  <c r="H78"/>
  <c r="H72"/>
  <c r="H66"/>
  <c r="H60"/>
  <c r="H54"/>
  <c r="H48"/>
  <c r="H42"/>
  <c r="H36"/>
  <c r="H30"/>
  <c r="H24"/>
  <c r="H18"/>
  <c r="H12"/>
  <c r="H6"/>
  <c r="H201"/>
  <c r="H195"/>
  <c r="H189"/>
  <c r="H183"/>
  <c r="H177"/>
  <c r="H171"/>
  <c r="H165"/>
  <c r="H159"/>
  <c r="H153"/>
  <c r="H147"/>
  <c r="H141"/>
  <c r="H135"/>
  <c r="H129"/>
  <c r="H123"/>
  <c r="H203"/>
  <c r="H197"/>
  <c r="H191"/>
  <c r="H185"/>
  <c r="H179"/>
  <c r="H173"/>
  <c r="H167"/>
  <c r="H161"/>
  <c r="H155"/>
  <c r="H149"/>
  <c r="H143"/>
  <c r="H137"/>
  <c r="H131"/>
  <c r="H125"/>
  <c r="H119"/>
  <c r="H113"/>
  <c r="H107"/>
  <c r="H101"/>
  <c r="H95"/>
  <c r="H89"/>
  <c r="H83"/>
  <c r="H77"/>
  <c r="H71"/>
  <c r="H65"/>
  <c r="H59"/>
  <c r="H53"/>
  <c r="H47"/>
  <c r="H41"/>
  <c r="H35"/>
  <c r="H29"/>
  <c r="H23"/>
  <c r="H17"/>
  <c r="H11"/>
  <c r="H5"/>
  <c r="G3"/>
  <c r="G4" s="1"/>
  <c r="Y7"/>
  <c r="Y8" s="1"/>
  <c r="Y9" s="1"/>
  <c r="Y10" s="1"/>
  <c r="Y11" s="1"/>
  <c r="Y12" s="1"/>
  <c r="Y13" s="1"/>
  <c r="Y14" s="1"/>
  <c r="Y15" s="1"/>
  <c r="Y16" s="1"/>
  <c r="Y17" s="1"/>
  <c r="Y18" s="1"/>
  <c r="Y19" s="1"/>
  <c r="Y20" s="1"/>
  <c r="Y21" s="1"/>
  <c r="Y22" s="1"/>
  <c r="Y23" s="1"/>
  <c r="Y24" s="1"/>
  <c r="Y25" s="1"/>
  <c r="Y26" s="1"/>
  <c r="Y27" s="1"/>
  <c r="Y28" s="1"/>
  <c r="Y29" s="1"/>
  <c r="Y30" s="1"/>
  <c r="Y31" s="1"/>
  <c r="Y32" s="1"/>
  <c r="Y33" s="1"/>
  <c r="Y34" s="1"/>
  <c r="Y35" s="1"/>
  <c r="Y36" s="1"/>
  <c r="Y37" s="1"/>
  <c r="Y38" s="1"/>
  <c r="Y39" s="1"/>
  <c r="Y40" s="1"/>
  <c r="Y41" s="1"/>
  <c r="Y42" s="1"/>
  <c r="Y43" s="1"/>
  <c r="Y44" s="1"/>
  <c r="Y45" s="1"/>
  <c r="Y46" s="1"/>
  <c r="Y47" s="1"/>
  <c r="Y48" s="1"/>
  <c r="Y49" s="1"/>
  <c r="Y50" s="1"/>
  <c r="Y51" s="1"/>
  <c r="Y52" s="1"/>
  <c r="Y53" s="1"/>
  <c r="Y54" s="1"/>
  <c r="Y55" s="1"/>
  <c r="Y56" s="1"/>
  <c r="Y57" s="1"/>
  <c r="Y58" s="1"/>
  <c r="Y59" s="1"/>
  <c r="Y60" s="1"/>
  <c r="Y61" s="1"/>
  <c r="Y62" s="1"/>
  <c r="Y63" s="1"/>
  <c r="Y64" s="1"/>
  <c r="Y65" s="1"/>
  <c r="Y66" s="1"/>
  <c r="Y67" s="1"/>
  <c r="Y68" s="1"/>
  <c r="Y69" s="1"/>
  <c r="Y70" s="1"/>
  <c r="Y71" s="1"/>
  <c r="Y72" s="1"/>
  <c r="Y73" s="1"/>
  <c r="Y74" s="1"/>
  <c r="Y75" s="1"/>
  <c r="Y76" s="1"/>
  <c r="Y77" s="1"/>
  <c r="Y78" s="1"/>
  <c r="Y79" s="1"/>
  <c r="Y80" s="1"/>
  <c r="Y81" s="1"/>
  <c r="Y82" s="1"/>
  <c r="Y83" s="1"/>
  <c r="Y84" s="1"/>
  <c r="Y85" s="1"/>
  <c r="Y86" s="1"/>
  <c r="Y87" s="1"/>
  <c r="Y88" s="1"/>
  <c r="Y89" s="1"/>
  <c r="Y90" s="1"/>
  <c r="Y91" s="1"/>
  <c r="Y92" s="1"/>
  <c r="Y93" s="1"/>
  <c r="Y94" s="1"/>
  <c r="Y95" s="1"/>
  <c r="Y96" s="1"/>
  <c r="Y97" s="1"/>
  <c r="Y98" s="1"/>
  <c r="Y99" s="1"/>
  <c r="Y100" s="1"/>
  <c r="Y101" s="1"/>
  <c r="Y102" s="1"/>
  <c r="Y103" s="1"/>
  <c r="Y104" s="1"/>
  <c r="Y105" s="1"/>
  <c r="Y106" s="1"/>
  <c r="Y107" s="1"/>
  <c r="Y108" s="1"/>
  <c r="Y109" s="1"/>
  <c r="Y110" s="1"/>
  <c r="Y111" s="1"/>
  <c r="Y112" s="1"/>
  <c r="Y113" s="1"/>
  <c r="Y114" s="1"/>
  <c r="Y115" s="1"/>
  <c r="Y116" s="1"/>
  <c r="Y117" s="1"/>
  <c r="Y118" s="1"/>
  <c r="Y119" s="1"/>
  <c r="Y120" s="1"/>
  <c r="Y121" s="1"/>
  <c r="Y122" s="1"/>
  <c r="Y123" s="1"/>
  <c r="Y124" s="1"/>
  <c r="Y125" s="1"/>
  <c r="Y126" s="1"/>
  <c r="Y127" s="1"/>
  <c r="Y128" s="1"/>
  <c r="Y129" s="1"/>
  <c r="Y130" s="1"/>
  <c r="Y131" s="1"/>
  <c r="Y132" s="1"/>
  <c r="Y133" s="1"/>
  <c r="Y134" s="1"/>
  <c r="Y135" s="1"/>
  <c r="Y136" s="1"/>
  <c r="Y137" s="1"/>
  <c r="Y138" s="1"/>
  <c r="Y139" s="1"/>
  <c r="Y140" s="1"/>
  <c r="Y141" s="1"/>
  <c r="Y142" s="1"/>
  <c r="Y143" s="1"/>
  <c r="Y144" s="1"/>
  <c r="Y145" s="1"/>
  <c r="Y146" s="1"/>
  <c r="Y147" s="1"/>
  <c r="Y148" s="1"/>
  <c r="Y149" s="1"/>
  <c r="Y150" s="1"/>
  <c r="Y151" s="1"/>
  <c r="Y152" s="1"/>
  <c r="Y153" s="1"/>
  <c r="Y154" s="1"/>
  <c r="Y155" s="1"/>
  <c r="Y156" s="1"/>
  <c r="Y157" s="1"/>
  <c r="Y158" s="1"/>
  <c r="Y159" s="1"/>
  <c r="Y160" s="1"/>
  <c r="Y161" s="1"/>
  <c r="Y162" s="1"/>
  <c r="Y163" s="1"/>
  <c r="Y164" s="1"/>
  <c r="Y165" s="1"/>
  <c r="Y166" s="1"/>
  <c r="Y167" s="1"/>
  <c r="Y168" s="1"/>
  <c r="Y169" s="1"/>
  <c r="Y170" s="1"/>
  <c r="Y171" s="1"/>
  <c r="Y172" s="1"/>
  <c r="Y173" s="1"/>
  <c r="V11"/>
  <c r="V12" s="1"/>
  <c r="V13" s="1"/>
  <c r="V14" s="1"/>
  <c r="V15" s="1"/>
  <c r="V16" s="1"/>
  <c r="V17" s="1"/>
  <c r="V18" s="1"/>
  <c r="V19" s="1"/>
  <c r="V20" s="1"/>
  <c r="V21" s="1"/>
  <c r="V22" s="1"/>
  <c r="V23" s="1"/>
  <c r="V24" s="1"/>
  <c r="V25" s="1"/>
  <c r="V26" s="1"/>
  <c r="V27" s="1"/>
  <c r="V28" s="1"/>
  <c r="V29" s="1"/>
  <c r="V30" s="1"/>
  <c r="V31" s="1"/>
  <c r="V32" s="1"/>
  <c r="V33" s="1"/>
  <c r="V34" s="1"/>
  <c r="V35" s="1"/>
  <c r="V36" s="1"/>
  <c r="V37" s="1"/>
  <c r="V38" s="1"/>
  <c r="V39" s="1"/>
  <c r="V40" s="1"/>
  <c r="V41" s="1"/>
  <c r="V42" s="1"/>
  <c r="V43" s="1"/>
  <c r="V44" s="1"/>
  <c r="V45" s="1"/>
  <c r="V46" s="1"/>
  <c r="V47" s="1"/>
  <c r="V48" s="1"/>
  <c r="V49" s="1"/>
  <c r="V50" s="1"/>
  <c r="V51" s="1"/>
  <c r="V52" s="1"/>
  <c r="V53" s="1"/>
  <c r="V54" s="1"/>
  <c r="V55" s="1"/>
  <c r="V56" s="1"/>
  <c r="V57" s="1"/>
  <c r="V58" s="1"/>
  <c r="V59" s="1"/>
  <c r="V60" s="1"/>
  <c r="V61" s="1"/>
  <c r="V62" s="1"/>
  <c r="V63" s="1"/>
  <c r="V64" s="1"/>
  <c r="V65" s="1"/>
  <c r="V66" s="1"/>
  <c r="V67" s="1"/>
  <c r="V68" s="1"/>
  <c r="V69" s="1"/>
  <c r="V70" s="1"/>
  <c r="V71" s="1"/>
  <c r="V72" s="1"/>
  <c r="V73" s="1"/>
  <c r="V74" s="1"/>
  <c r="V75" s="1"/>
  <c r="V76" s="1"/>
  <c r="V77" s="1"/>
  <c r="V78" s="1"/>
  <c r="V79" s="1"/>
  <c r="V80" s="1"/>
  <c r="V81" s="1"/>
  <c r="V82" s="1"/>
  <c r="V83" s="1"/>
  <c r="V84" s="1"/>
  <c r="V85" s="1"/>
  <c r="V86" s="1"/>
  <c r="V87" s="1"/>
  <c r="V88" s="1"/>
  <c r="V89" s="1"/>
  <c r="V90" s="1"/>
  <c r="V91" s="1"/>
  <c r="V92" s="1"/>
  <c r="V93" s="1"/>
  <c r="V94" s="1"/>
  <c r="V95" s="1"/>
  <c r="V96" s="1"/>
  <c r="V97" s="1"/>
  <c r="V98" s="1"/>
  <c r="V99" s="1"/>
  <c r="V100" s="1"/>
  <c r="V101" s="1"/>
  <c r="V102" s="1"/>
  <c r="V103" s="1"/>
  <c r="V104" s="1"/>
  <c r="V105" s="1"/>
  <c r="V106" s="1"/>
  <c r="V107" s="1"/>
  <c r="V108" s="1"/>
  <c r="V109" s="1"/>
  <c r="V110" s="1"/>
  <c r="V111" s="1"/>
  <c r="V112" s="1"/>
  <c r="V113" s="1"/>
  <c r="V114" s="1"/>
  <c r="V115" s="1"/>
  <c r="V116" s="1"/>
  <c r="V117" s="1"/>
  <c r="V118" s="1"/>
  <c r="V119" s="1"/>
  <c r="V120" s="1"/>
  <c r="V121" s="1"/>
  <c r="V122" s="1"/>
  <c r="V123" s="1"/>
  <c r="V124" s="1"/>
  <c r="V125" s="1"/>
  <c r="V126" s="1"/>
  <c r="V127" s="1"/>
  <c r="V128" s="1"/>
  <c r="V129" s="1"/>
  <c r="V130" s="1"/>
  <c r="V131" s="1"/>
  <c r="V132" s="1"/>
  <c r="V133" s="1"/>
  <c r="V134" s="1"/>
  <c r="V135" s="1"/>
  <c r="V136" s="1"/>
  <c r="V137" s="1"/>
  <c r="V138" s="1"/>
  <c r="V139" s="1"/>
  <c r="V140" s="1"/>
  <c r="V141" s="1"/>
  <c r="V142" s="1"/>
  <c r="V143" s="1"/>
  <c r="V144" s="1"/>
  <c r="V145" s="1"/>
  <c r="V146" s="1"/>
  <c r="V147" s="1"/>
  <c r="V148" s="1"/>
  <c r="V149" s="1"/>
  <c r="V150" s="1"/>
  <c r="V151" s="1"/>
  <c r="V152" s="1"/>
  <c r="V153" s="1"/>
  <c r="V154" s="1"/>
  <c r="V155" s="1"/>
  <c r="V156" s="1"/>
  <c r="V157" s="1"/>
  <c r="V158" s="1"/>
  <c r="V159" s="1"/>
  <c r="V160" s="1"/>
  <c r="V161" s="1"/>
  <c r="V162" s="1"/>
  <c r="V163" s="1"/>
  <c r="V164" s="1"/>
  <c r="V165" s="1"/>
  <c r="V166" s="1"/>
  <c r="V167" s="1"/>
  <c r="V168" s="1"/>
  <c r="V169" s="1"/>
  <c r="V170" s="1"/>
  <c r="V171" s="1"/>
  <c r="V172" s="1"/>
  <c r="V173" s="1"/>
  <c r="V174" s="1"/>
  <c r="V175" s="1"/>
  <c r="V176" s="1"/>
  <c r="V177" s="1"/>
  <c r="V178" s="1"/>
  <c r="V179" s="1"/>
  <c r="V180" s="1"/>
  <c r="V181" s="1"/>
  <c r="V182" s="1"/>
  <c r="V183" s="1"/>
  <c r="V184" s="1"/>
  <c r="V185" s="1"/>
  <c r="V186" s="1"/>
  <c r="V187" s="1"/>
  <c r="V188" s="1"/>
  <c r="V189" s="1"/>
  <c r="V190" s="1"/>
  <c r="V191" s="1"/>
  <c r="V192" s="1"/>
  <c r="V193" s="1"/>
  <c r="V194" s="1"/>
  <c r="V195" s="1"/>
  <c r="V196" s="1"/>
  <c r="V197" s="1"/>
  <c r="V198" s="1"/>
  <c r="V199" s="1"/>
  <c r="V200" s="1"/>
  <c r="V201" s="1"/>
  <c r="V202" s="1"/>
  <c r="V203" s="1"/>
  <c r="T2"/>
  <c r="E16" l="1"/>
  <c r="E17" s="1"/>
  <c r="E18" s="1"/>
  <c r="E19" s="1"/>
  <c r="D15"/>
  <c r="D11"/>
  <c r="D8"/>
  <c r="G5"/>
  <c r="G6" s="1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G48" s="1"/>
  <c r="G49" s="1"/>
  <c r="G50" s="1"/>
  <c r="G51" s="1"/>
  <c r="G52" s="1"/>
  <c r="G53" s="1"/>
  <c r="G54" s="1"/>
  <c r="G55" s="1"/>
  <c r="G56" s="1"/>
  <c r="G57" s="1"/>
  <c r="G58" s="1"/>
  <c r="G59" s="1"/>
  <c r="G60" s="1"/>
  <c r="G61" s="1"/>
  <c r="G62" s="1"/>
  <c r="G63" s="1"/>
  <c r="G64" s="1"/>
  <c r="G65" s="1"/>
  <c r="G66" s="1"/>
  <c r="G67" s="1"/>
  <c r="G68" s="1"/>
  <c r="G69" s="1"/>
  <c r="G70" s="1"/>
  <c r="G71" s="1"/>
  <c r="G72" s="1"/>
  <c r="G73" s="1"/>
  <c r="G74" s="1"/>
  <c r="G75" s="1"/>
  <c r="G76" s="1"/>
  <c r="G77" s="1"/>
  <c r="G78" s="1"/>
  <c r="G79" s="1"/>
  <c r="G80" s="1"/>
  <c r="G81" s="1"/>
  <c r="G82" s="1"/>
  <c r="G83" s="1"/>
  <c r="G84" s="1"/>
  <c r="G85" s="1"/>
  <c r="G86" s="1"/>
  <c r="G87" s="1"/>
  <c r="G88" s="1"/>
  <c r="G89" s="1"/>
  <c r="G90" s="1"/>
  <c r="G91" s="1"/>
  <c r="G92" s="1"/>
  <c r="G93" s="1"/>
  <c r="G94" s="1"/>
  <c r="G95" s="1"/>
  <c r="G96" s="1"/>
  <c r="G97" s="1"/>
  <c r="G98" s="1"/>
  <c r="G99" s="1"/>
  <c r="G100" s="1"/>
  <c r="G101" s="1"/>
  <c r="G102" s="1"/>
  <c r="G103" s="1"/>
  <c r="G104" s="1"/>
  <c r="G105" s="1"/>
  <c r="G106" s="1"/>
  <c r="G107" s="1"/>
  <c r="G108" s="1"/>
  <c r="G109" s="1"/>
  <c r="G110" s="1"/>
  <c r="G111" s="1"/>
  <c r="G112" s="1"/>
  <c r="G113" s="1"/>
  <c r="G114" s="1"/>
  <c r="G115" s="1"/>
  <c r="G116" s="1"/>
  <c r="G117" s="1"/>
  <c r="G118" s="1"/>
  <c r="G119" s="1"/>
  <c r="G120" s="1"/>
  <c r="G121" s="1"/>
  <c r="G122" s="1"/>
  <c r="G123" s="1"/>
  <c r="G124" s="1"/>
  <c r="G125" s="1"/>
  <c r="G126" s="1"/>
  <c r="G127" s="1"/>
  <c r="G128" s="1"/>
  <c r="G129" s="1"/>
  <c r="G130" s="1"/>
  <c r="G131" s="1"/>
  <c r="G132" s="1"/>
  <c r="G133" s="1"/>
  <c r="G134" s="1"/>
  <c r="G135" s="1"/>
  <c r="G136" s="1"/>
  <c r="G137" s="1"/>
  <c r="G138" s="1"/>
  <c r="G139" s="1"/>
  <c r="G140" s="1"/>
  <c r="G141" s="1"/>
  <c r="G142" s="1"/>
  <c r="G143" s="1"/>
  <c r="G144" s="1"/>
  <c r="G145" s="1"/>
  <c r="G146" s="1"/>
  <c r="G147" s="1"/>
  <c r="G148" s="1"/>
  <c r="G149" s="1"/>
  <c r="G150" s="1"/>
  <c r="G151" s="1"/>
  <c r="G152" s="1"/>
  <c r="G153" s="1"/>
  <c r="G154" s="1"/>
  <c r="G155" s="1"/>
  <c r="G156" s="1"/>
  <c r="G157" s="1"/>
  <c r="G158" s="1"/>
  <c r="G159" s="1"/>
  <c r="G160" s="1"/>
  <c r="G161" s="1"/>
  <c r="G162" s="1"/>
  <c r="G163" s="1"/>
  <c r="G164" s="1"/>
  <c r="G165" s="1"/>
  <c r="G166" s="1"/>
  <c r="G167" s="1"/>
  <c r="G168" s="1"/>
  <c r="G169" s="1"/>
  <c r="G170" s="1"/>
  <c r="G171" s="1"/>
  <c r="G172" s="1"/>
  <c r="G173" s="1"/>
  <c r="G174" s="1"/>
  <c r="G175" s="1"/>
  <c r="G176" s="1"/>
  <c r="G177" s="1"/>
  <c r="G178" s="1"/>
  <c r="G179" s="1"/>
  <c r="G180" s="1"/>
  <c r="G181" s="1"/>
  <c r="G182" s="1"/>
  <c r="G183" s="1"/>
  <c r="G184" s="1"/>
  <c r="G185" s="1"/>
  <c r="G186" s="1"/>
  <c r="G187" s="1"/>
  <c r="G188" s="1"/>
  <c r="G189" s="1"/>
  <c r="G190" s="1"/>
  <c r="G191" s="1"/>
  <c r="G192" s="1"/>
  <c r="G193" s="1"/>
  <c r="G194" s="1"/>
  <c r="G195" s="1"/>
  <c r="G196" s="1"/>
  <c r="G197" s="1"/>
  <c r="G198" s="1"/>
  <c r="G199" s="1"/>
  <c r="G200" s="1"/>
  <c r="G201" s="1"/>
  <c r="G202" s="1"/>
  <c r="G203" s="1"/>
  <c r="Y174"/>
  <c r="Y175" s="1"/>
  <c r="Y176" s="1"/>
  <c r="Y177" s="1"/>
  <c r="Y178" s="1"/>
  <c r="Y179" s="1"/>
  <c r="Y180" s="1"/>
  <c r="Y181" s="1"/>
  <c r="Y182" s="1"/>
  <c r="Y183" s="1"/>
  <c r="Y184" s="1"/>
  <c r="Y185" s="1"/>
  <c r="Y186" s="1"/>
  <c r="Y187" s="1"/>
  <c r="Y188" s="1"/>
  <c r="Y189" s="1"/>
  <c r="Y190" s="1"/>
  <c r="Y191" s="1"/>
  <c r="Y192" s="1"/>
  <c r="Y193" s="1"/>
  <c r="Y194" s="1"/>
  <c r="Y195" s="1"/>
  <c r="Y196" s="1"/>
  <c r="Y197" s="1"/>
  <c r="Y198" s="1"/>
  <c r="Y199" s="1"/>
  <c r="Y200" s="1"/>
  <c r="Y201" s="1"/>
  <c r="Y202" s="1"/>
  <c r="Y203" s="1"/>
  <c r="AB173"/>
  <c r="AA173"/>
  <c r="AB11"/>
  <c r="AA11"/>
  <c r="E20" l="1"/>
  <c r="E21" s="1"/>
  <c r="E22" s="1"/>
  <c r="D19"/>
  <c r="E23" l="1"/>
  <c r="E24" s="1"/>
  <c r="E25" s="1"/>
  <c r="D22"/>
  <c r="E26" l="1"/>
  <c r="E27" s="1"/>
  <c r="D25"/>
  <c r="E28" l="1"/>
  <c r="E29" s="1"/>
  <c r="E30" s="1"/>
  <c r="E31" s="1"/>
  <c r="D27"/>
  <c r="E32" l="1"/>
  <c r="E33" s="1"/>
  <c r="E34" s="1"/>
  <c r="E35" s="1"/>
  <c r="E36" s="1"/>
  <c r="D31"/>
  <c r="E37" l="1"/>
  <c r="E38" s="1"/>
  <c r="E39" s="1"/>
  <c r="E40" s="1"/>
  <c r="D36"/>
  <c r="E41" l="1"/>
  <c r="E42" s="1"/>
  <c r="D40"/>
  <c r="E43" l="1"/>
  <c r="E44" s="1"/>
  <c r="E45" s="1"/>
  <c r="D42"/>
  <c r="E46" l="1"/>
  <c r="E47" s="1"/>
  <c r="E48" s="1"/>
  <c r="E49" s="1"/>
  <c r="E50" s="1"/>
  <c r="D45"/>
  <c r="E51" l="1"/>
  <c r="E52" s="1"/>
  <c r="E53" s="1"/>
  <c r="E54" s="1"/>
  <c r="E55" s="1"/>
  <c r="D50"/>
  <c r="E56" l="1"/>
  <c r="E57" s="1"/>
  <c r="E58" s="1"/>
  <c r="D55"/>
  <c r="E59" l="1"/>
  <c r="E60" s="1"/>
  <c r="E61" s="1"/>
  <c r="D58"/>
  <c r="E62" l="1"/>
  <c r="E63" s="1"/>
  <c r="E64" s="1"/>
  <c r="E65" s="1"/>
  <c r="D61"/>
  <c r="E66" l="1"/>
  <c r="E67" s="1"/>
  <c r="E68" s="1"/>
  <c r="D65"/>
  <c r="E69" l="1"/>
  <c r="E70" s="1"/>
  <c r="E71" s="1"/>
  <c r="E72" s="1"/>
  <c r="E73" s="1"/>
  <c r="D68"/>
  <c r="E74" l="1"/>
  <c r="E75" s="1"/>
  <c r="E76" s="1"/>
  <c r="D73"/>
  <c r="E77" l="1"/>
  <c r="E78" s="1"/>
  <c r="D76"/>
  <c r="E79" l="1"/>
  <c r="E80" s="1"/>
  <c r="E81" s="1"/>
  <c r="E82" s="1"/>
  <c r="D78"/>
  <c r="E83" l="1"/>
  <c r="E84" s="1"/>
  <c r="E85" s="1"/>
  <c r="D82"/>
  <c r="E86" l="1"/>
  <c r="E87" s="1"/>
  <c r="E88" s="1"/>
  <c r="E89" s="1"/>
  <c r="E90" s="1"/>
  <c r="D85"/>
  <c r="E91" l="1"/>
  <c r="E92" s="1"/>
  <c r="E93" s="1"/>
  <c r="E94" s="1"/>
  <c r="E95" s="1"/>
  <c r="D90"/>
  <c r="E96" l="1"/>
  <c r="E97" s="1"/>
  <c r="E98" s="1"/>
  <c r="E99" s="1"/>
  <c r="E100" s="1"/>
  <c r="D95"/>
  <c r="E101" l="1"/>
  <c r="E102" s="1"/>
  <c r="E103" s="1"/>
  <c r="E104" s="1"/>
  <c r="E105" s="1"/>
  <c r="D100"/>
  <c r="E106" l="1"/>
  <c r="E107" s="1"/>
  <c r="D105"/>
  <c r="E108" l="1"/>
  <c r="E109" s="1"/>
  <c r="E110" s="1"/>
  <c r="E111" s="1"/>
  <c r="E112" s="1"/>
  <c r="D107"/>
  <c r="E113" l="1"/>
  <c r="E114" s="1"/>
  <c r="E115" s="1"/>
  <c r="E116" s="1"/>
  <c r="D112"/>
  <c r="E117" l="1"/>
  <c r="E118" s="1"/>
  <c r="E119" s="1"/>
  <c r="E120" s="1"/>
  <c r="D116"/>
  <c r="E121" l="1"/>
  <c r="E122" s="1"/>
  <c r="D120"/>
  <c r="E123" l="1"/>
  <c r="E124" s="1"/>
  <c r="D122"/>
  <c r="E125" l="1"/>
  <c r="E126" s="1"/>
  <c r="E127" s="1"/>
  <c r="E128" s="1"/>
  <c r="E129" s="1"/>
  <c r="D124"/>
  <c r="E130" l="1"/>
  <c r="E131" s="1"/>
  <c r="D129"/>
  <c r="E132" l="1"/>
  <c r="E133" s="1"/>
  <c r="E134" s="1"/>
  <c r="D131"/>
  <c r="E135" l="1"/>
  <c r="E136" s="1"/>
  <c r="E137" s="1"/>
  <c r="E138" s="1"/>
  <c r="D134"/>
  <c r="E139" l="1"/>
  <c r="E140" s="1"/>
  <c r="E141" s="1"/>
  <c r="E142" s="1"/>
  <c r="E143" s="1"/>
  <c r="D138"/>
  <c r="E144" l="1"/>
  <c r="E145" s="1"/>
  <c r="D143"/>
  <c r="E146" l="1"/>
  <c r="E147" s="1"/>
  <c r="E148" s="1"/>
  <c r="E149" s="1"/>
  <c r="E150" s="1"/>
  <c r="D145"/>
  <c r="E151" l="1"/>
  <c r="E152" s="1"/>
  <c r="D150"/>
  <c r="E153" l="1"/>
  <c r="E154" s="1"/>
  <c r="E155" s="1"/>
  <c r="D152"/>
  <c r="E156" l="1"/>
  <c r="E157" s="1"/>
  <c r="E158" s="1"/>
  <c r="E159" s="1"/>
  <c r="D155"/>
  <c r="E160" l="1"/>
  <c r="E161" s="1"/>
  <c r="E162" s="1"/>
  <c r="D159"/>
  <c r="E163" l="1"/>
  <c r="E164" s="1"/>
  <c r="E165" s="1"/>
  <c r="D162"/>
  <c r="E166" l="1"/>
  <c r="E167" s="1"/>
  <c r="E168" s="1"/>
  <c r="D165"/>
  <c r="E169" l="1"/>
  <c r="E170" s="1"/>
  <c r="E171" s="1"/>
  <c r="E172" s="1"/>
  <c r="E173" s="1"/>
  <c r="D168"/>
  <c r="E174" l="1"/>
  <c r="E175" s="1"/>
  <c r="E176" s="1"/>
  <c r="E177" s="1"/>
  <c r="D173"/>
  <c r="E178" l="1"/>
  <c r="E179" s="1"/>
  <c r="E180" s="1"/>
  <c r="E181" s="1"/>
  <c r="D177"/>
  <c r="E182" l="1"/>
  <c r="E183" s="1"/>
  <c r="E184" s="1"/>
  <c r="E185" s="1"/>
  <c r="D181"/>
  <c r="E186" l="1"/>
  <c r="E187" s="1"/>
  <c r="E188" s="1"/>
  <c r="E189" s="1"/>
  <c r="E190" s="1"/>
  <c r="D185"/>
  <c r="E191" l="1"/>
  <c r="E192" s="1"/>
  <c r="E193" s="1"/>
  <c r="D190"/>
  <c r="E194" l="1"/>
  <c r="E195" s="1"/>
  <c r="D193"/>
  <c r="E196" l="1"/>
  <c r="E197" s="1"/>
  <c r="E198" s="1"/>
  <c r="D195"/>
  <c r="E199" l="1"/>
  <c r="E200" s="1"/>
  <c r="E201" s="1"/>
  <c r="E202" s="1"/>
  <c r="E203" s="1"/>
  <c r="D198"/>
  <c r="AE2" s="1"/>
  <c r="AF2" s="1"/>
</calcChain>
</file>

<file path=xl/connections.xml><?xml version="1.0" encoding="utf-8"?>
<connections xmlns="http://schemas.openxmlformats.org/spreadsheetml/2006/main">
  <connection id="1" name="statek" type="6" refreshedVersion="3" background="1" saveData="1">
    <textPr codePage="852" sourceFile="C:\Users\2bg\Desktop\26\excel\03,09\6\Dane_PR2\statek.txt" decimal="," thousands=" ">
      <textFields count="6">
        <textField type="DMY"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<sst xmlns="http://schemas.openxmlformats.org/spreadsheetml/2006/main" count="680" uniqueCount="68">
  <si>
    <t>data</t>
  </si>
  <si>
    <t>port</t>
  </si>
  <si>
    <t>towar</t>
  </si>
  <si>
    <t>Z/W</t>
  </si>
  <si>
    <t>ile ton</t>
  </si>
  <si>
    <t>cena za tone w talarach</t>
  </si>
  <si>
    <t>Algier</t>
  </si>
  <si>
    <t>T4</t>
  </si>
  <si>
    <t>Z</t>
  </si>
  <si>
    <t>T5</t>
  </si>
  <si>
    <t>T1</t>
  </si>
  <si>
    <t>T2</t>
  </si>
  <si>
    <t>T3</t>
  </si>
  <si>
    <t>Tunis</t>
  </si>
  <si>
    <t>W</t>
  </si>
  <si>
    <t>Benghazi</t>
  </si>
  <si>
    <t>Aleksandria</t>
  </si>
  <si>
    <t>Bejrut</t>
  </si>
  <si>
    <t>Palermo</t>
  </si>
  <si>
    <t>Neapol</t>
  </si>
  <si>
    <t>Monako</t>
  </si>
  <si>
    <t>Barcelona</t>
  </si>
  <si>
    <t>Walencja</t>
  </si>
  <si>
    <t>Etykiety wierszy</t>
  </si>
  <si>
    <t>Suma końcowa</t>
  </si>
  <si>
    <t>Suma z ile ton</t>
  </si>
  <si>
    <t>Wartości</t>
  </si>
  <si>
    <t>Licznik z ile ton2</t>
  </si>
  <si>
    <t>Najwięcej:</t>
  </si>
  <si>
    <t>ile dni na morzu</t>
  </si>
  <si>
    <t>MAX</t>
  </si>
  <si>
    <t>MIN</t>
  </si>
  <si>
    <t>ROK</t>
  </si>
  <si>
    <t>MIESIĄC</t>
  </si>
  <si>
    <t>MIESIĄC I ROK</t>
  </si>
  <si>
    <t>Etykiety kolumn</t>
  </si>
  <si>
    <t>2016.1</t>
  </si>
  <si>
    <t>2016.11</t>
  </si>
  <si>
    <t>2016.2</t>
  </si>
  <si>
    <t>2016.3</t>
  </si>
  <si>
    <t>2016.4</t>
  </si>
  <si>
    <t>2016.6</t>
  </si>
  <si>
    <t>2016.7</t>
  </si>
  <si>
    <t>2016.8</t>
  </si>
  <si>
    <t>2016.9</t>
  </si>
  <si>
    <t>2017.1</t>
  </si>
  <si>
    <t>2017.10</t>
  </si>
  <si>
    <t>2017.11</t>
  </si>
  <si>
    <t>2017.2</t>
  </si>
  <si>
    <t>2017.3</t>
  </si>
  <si>
    <t>2017.4</t>
  </si>
  <si>
    <t>2017.5</t>
  </si>
  <si>
    <t>2017.6</t>
  </si>
  <si>
    <t>2017.7</t>
  </si>
  <si>
    <t>2017.8</t>
  </si>
  <si>
    <t>2018.1</t>
  </si>
  <si>
    <t>2018.10</t>
  </si>
  <si>
    <t>2018.11</t>
  </si>
  <si>
    <t>2018.12</t>
  </si>
  <si>
    <t>2018.2</t>
  </si>
  <si>
    <t>2018.3</t>
  </si>
  <si>
    <t>2018.4</t>
  </si>
  <si>
    <t>2018.6</t>
  </si>
  <si>
    <t>2018.7</t>
  </si>
  <si>
    <t>2018.8</t>
  </si>
  <si>
    <t>2018.9</t>
  </si>
  <si>
    <t>sortowanie</t>
  </si>
  <si>
    <t>cena za towar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</si>
</sst>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pivotSource>
    <c:name>[6.xlsx]Arkusz13!Tabela przestawna10</c:name>
    <c:fmtId val="0"/>
  </c:pivotSource>
  <c:chart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Arkusz13!$B$4:$B$5</c:f>
              <c:strCache>
                <c:ptCount val="1"/>
                <c:pt idx="0">
                  <c:v>W</c:v>
                </c:pt>
              </c:strCache>
            </c:strRef>
          </c:tx>
          <c:cat>
            <c:strRef>
              <c:f>Arkusz13!$A$6:$A$36</c:f>
              <c:strCache>
                <c:ptCount val="30"/>
                <c:pt idx="0">
                  <c:v>2016.1</c:v>
                </c:pt>
                <c:pt idx="1">
                  <c:v>2016.11</c:v>
                </c:pt>
                <c:pt idx="2">
                  <c:v>2016.2</c:v>
                </c:pt>
                <c:pt idx="3">
                  <c:v>2016.3</c:v>
                </c:pt>
                <c:pt idx="4">
                  <c:v>2016.4</c:v>
                </c:pt>
                <c:pt idx="5">
                  <c:v>2016.6</c:v>
                </c:pt>
                <c:pt idx="6">
                  <c:v>2016.7</c:v>
                </c:pt>
                <c:pt idx="7">
                  <c:v>2016.8</c:v>
                </c:pt>
                <c:pt idx="8">
                  <c:v>2016.9</c:v>
                </c:pt>
                <c:pt idx="9">
                  <c:v>2017.1</c:v>
                </c:pt>
                <c:pt idx="10">
                  <c:v>2017.10</c:v>
                </c:pt>
                <c:pt idx="11">
                  <c:v>2017.11</c:v>
                </c:pt>
                <c:pt idx="12">
                  <c:v>2017.2</c:v>
                </c:pt>
                <c:pt idx="13">
                  <c:v>2017.3</c:v>
                </c:pt>
                <c:pt idx="14">
                  <c:v>2017.4</c:v>
                </c:pt>
                <c:pt idx="15">
                  <c:v>2017.5</c:v>
                </c:pt>
                <c:pt idx="16">
                  <c:v>2017.6</c:v>
                </c:pt>
                <c:pt idx="17">
                  <c:v>2017.7</c:v>
                </c:pt>
                <c:pt idx="18">
                  <c:v>2017.8</c:v>
                </c:pt>
                <c:pt idx="19">
                  <c:v>2018.1</c:v>
                </c:pt>
                <c:pt idx="20">
                  <c:v>2018.10</c:v>
                </c:pt>
                <c:pt idx="21">
                  <c:v>2018.11</c:v>
                </c:pt>
                <c:pt idx="22">
                  <c:v>2018.12</c:v>
                </c:pt>
                <c:pt idx="23">
                  <c:v>2018.2</c:v>
                </c:pt>
                <c:pt idx="24">
                  <c:v>2018.3</c:v>
                </c:pt>
                <c:pt idx="25">
                  <c:v>2018.4</c:v>
                </c:pt>
                <c:pt idx="26">
                  <c:v>2018.6</c:v>
                </c:pt>
                <c:pt idx="27">
                  <c:v>2018.7</c:v>
                </c:pt>
                <c:pt idx="28">
                  <c:v>2018.8</c:v>
                </c:pt>
                <c:pt idx="29">
                  <c:v>2018.9</c:v>
                </c:pt>
              </c:strCache>
            </c:strRef>
          </c:cat>
          <c:val>
            <c:numRef>
              <c:f>Arkusz13!$B$6:$B$36</c:f>
              <c:numCache>
                <c:formatCode>General</c:formatCode>
                <c:ptCount val="30"/>
                <c:pt idx="0">
                  <c:v>32</c:v>
                </c:pt>
                <c:pt idx="3">
                  <c:v>50</c:v>
                </c:pt>
                <c:pt idx="7">
                  <c:v>191</c:v>
                </c:pt>
                <c:pt idx="8">
                  <c:v>4</c:v>
                </c:pt>
                <c:pt idx="9">
                  <c:v>112</c:v>
                </c:pt>
                <c:pt idx="10">
                  <c:v>6</c:v>
                </c:pt>
                <c:pt idx="11">
                  <c:v>1</c:v>
                </c:pt>
                <c:pt idx="12">
                  <c:v>1</c:v>
                </c:pt>
                <c:pt idx="15">
                  <c:v>68</c:v>
                </c:pt>
                <c:pt idx="18">
                  <c:v>48</c:v>
                </c:pt>
                <c:pt idx="19">
                  <c:v>22</c:v>
                </c:pt>
                <c:pt idx="21">
                  <c:v>64</c:v>
                </c:pt>
                <c:pt idx="22">
                  <c:v>4</c:v>
                </c:pt>
                <c:pt idx="24">
                  <c:v>34</c:v>
                </c:pt>
                <c:pt idx="28">
                  <c:v>121</c:v>
                </c:pt>
                <c:pt idx="29">
                  <c:v>26</c:v>
                </c:pt>
              </c:numCache>
            </c:numRef>
          </c:val>
        </c:ser>
        <c:ser>
          <c:idx val="1"/>
          <c:order val="1"/>
          <c:tx>
            <c:strRef>
              <c:f>Arkusz13!$C$4:$C$5</c:f>
              <c:strCache>
                <c:ptCount val="1"/>
                <c:pt idx="0">
                  <c:v>Z</c:v>
                </c:pt>
              </c:strCache>
            </c:strRef>
          </c:tx>
          <c:cat>
            <c:strRef>
              <c:f>Arkusz13!$A$6:$A$36</c:f>
              <c:strCache>
                <c:ptCount val="30"/>
                <c:pt idx="0">
                  <c:v>2016.1</c:v>
                </c:pt>
                <c:pt idx="1">
                  <c:v>2016.11</c:v>
                </c:pt>
                <c:pt idx="2">
                  <c:v>2016.2</c:v>
                </c:pt>
                <c:pt idx="3">
                  <c:v>2016.3</c:v>
                </c:pt>
                <c:pt idx="4">
                  <c:v>2016.4</c:v>
                </c:pt>
                <c:pt idx="5">
                  <c:v>2016.6</c:v>
                </c:pt>
                <c:pt idx="6">
                  <c:v>2016.7</c:v>
                </c:pt>
                <c:pt idx="7">
                  <c:v>2016.8</c:v>
                </c:pt>
                <c:pt idx="8">
                  <c:v>2016.9</c:v>
                </c:pt>
                <c:pt idx="9">
                  <c:v>2017.1</c:v>
                </c:pt>
                <c:pt idx="10">
                  <c:v>2017.10</c:v>
                </c:pt>
                <c:pt idx="11">
                  <c:v>2017.11</c:v>
                </c:pt>
                <c:pt idx="12">
                  <c:v>2017.2</c:v>
                </c:pt>
                <c:pt idx="13">
                  <c:v>2017.3</c:v>
                </c:pt>
                <c:pt idx="14">
                  <c:v>2017.4</c:v>
                </c:pt>
                <c:pt idx="15">
                  <c:v>2017.5</c:v>
                </c:pt>
                <c:pt idx="16">
                  <c:v>2017.6</c:v>
                </c:pt>
                <c:pt idx="17">
                  <c:v>2017.7</c:v>
                </c:pt>
                <c:pt idx="18">
                  <c:v>2017.8</c:v>
                </c:pt>
                <c:pt idx="19">
                  <c:v>2018.1</c:v>
                </c:pt>
                <c:pt idx="20">
                  <c:v>2018.10</c:v>
                </c:pt>
                <c:pt idx="21">
                  <c:v>2018.11</c:v>
                </c:pt>
                <c:pt idx="22">
                  <c:v>2018.12</c:v>
                </c:pt>
                <c:pt idx="23">
                  <c:v>2018.2</c:v>
                </c:pt>
                <c:pt idx="24">
                  <c:v>2018.3</c:v>
                </c:pt>
                <c:pt idx="25">
                  <c:v>2018.4</c:v>
                </c:pt>
                <c:pt idx="26">
                  <c:v>2018.6</c:v>
                </c:pt>
                <c:pt idx="27">
                  <c:v>2018.7</c:v>
                </c:pt>
                <c:pt idx="28">
                  <c:v>2018.8</c:v>
                </c:pt>
                <c:pt idx="29">
                  <c:v>2018.9</c:v>
                </c:pt>
              </c:strCache>
            </c:strRef>
          </c:cat>
          <c:val>
            <c:numRef>
              <c:f>Arkusz13!$C$6:$C$36</c:f>
              <c:numCache>
                <c:formatCode>General</c:formatCode>
                <c:ptCount val="30"/>
                <c:pt idx="0">
                  <c:v>76</c:v>
                </c:pt>
                <c:pt idx="1">
                  <c:v>30</c:v>
                </c:pt>
                <c:pt idx="2">
                  <c:v>8</c:v>
                </c:pt>
                <c:pt idx="4">
                  <c:v>68</c:v>
                </c:pt>
                <c:pt idx="5">
                  <c:v>42</c:v>
                </c:pt>
                <c:pt idx="6">
                  <c:v>83</c:v>
                </c:pt>
                <c:pt idx="8">
                  <c:v>44</c:v>
                </c:pt>
                <c:pt idx="9">
                  <c:v>39</c:v>
                </c:pt>
                <c:pt idx="11">
                  <c:v>12</c:v>
                </c:pt>
                <c:pt idx="13">
                  <c:v>35</c:v>
                </c:pt>
                <c:pt idx="14">
                  <c:v>1</c:v>
                </c:pt>
                <c:pt idx="15">
                  <c:v>33</c:v>
                </c:pt>
                <c:pt idx="16">
                  <c:v>8</c:v>
                </c:pt>
                <c:pt idx="17">
                  <c:v>42</c:v>
                </c:pt>
                <c:pt idx="18">
                  <c:v>4</c:v>
                </c:pt>
                <c:pt idx="19">
                  <c:v>10</c:v>
                </c:pt>
                <c:pt idx="20">
                  <c:v>20</c:v>
                </c:pt>
                <c:pt idx="21">
                  <c:v>48</c:v>
                </c:pt>
                <c:pt idx="23">
                  <c:v>34</c:v>
                </c:pt>
                <c:pt idx="25">
                  <c:v>5</c:v>
                </c:pt>
                <c:pt idx="26">
                  <c:v>95</c:v>
                </c:pt>
                <c:pt idx="27">
                  <c:v>25</c:v>
                </c:pt>
                <c:pt idx="28">
                  <c:v>22</c:v>
                </c:pt>
              </c:numCache>
            </c:numRef>
          </c:val>
        </c:ser>
        <c:axId val="106696704"/>
        <c:axId val="106698240"/>
      </c:barChart>
      <c:catAx>
        <c:axId val="106696704"/>
        <c:scaling>
          <c:orientation val="minMax"/>
        </c:scaling>
        <c:axPos val="b"/>
        <c:tickLblPos val="nextTo"/>
        <c:crossAx val="106698240"/>
        <c:crosses val="autoZero"/>
        <c:auto val="1"/>
        <c:lblAlgn val="ctr"/>
        <c:lblOffset val="100"/>
      </c:catAx>
      <c:valAx>
        <c:axId val="106698240"/>
        <c:scaling>
          <c:orientation val="minMax"/>
        </c:scaling>
        <c:axPos val="l"/>
        <c:majorGridlines/>
        <c:numFmt formatCode="General" sourceLinked="1"/>
        <c:tickLblPos val="nextTo"/>
        <c:crossAx val="1066967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8</xdr:row>
      <xdr:rowOff>19049</xdr:rowOff>
    </xdr:from>
    <xdr:to>
      <xdr:col>40</xdr:col>
      <xdr:colOff>85725</xdr:colOff>
      <xdr:row>30</xdr:row>
      <xdr:rowOff>142874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4077.362100231483" createdVersion="3" refreshedVersion="3" minRefreshableVersion="3" recordCount="202">
  <cacheSource type="worksheet">
    <worksheetSource ref="K1:P203" sheet="Arkusz1"/>
  </cacheSource>
  <cacheFields count="6">
    <cacheField name="data" numFmtId="14">
      <sharedItems containsSemiMixedTypes="0" containsNonDate="0" containsDate="1" containsString="0" minDate="2016-01-01T00:00:00" maxDate="2018-12-19T00:00:00" count="56">
        <d v="2016-01-01T00:00:00"/>
        <d v="2016-01-16T00:00:00"/>
        <d v="2016-01-24T00:00:00"/>
        <d v="2016-02-19T00:00:00"/>
        <d v="2016-03-11T00:00:00"/>
        <d v="2016-04-04T00:00:00"/>
        <d v="2016-04-22T00:00:00"/>
        <d v="2016-05-14T00:00:00"/>
        <d v="2016-06-08T00:00:00"/>
        <d v="2016-06-21T00:00:00"/>
        <d v="2016-07-08T00:00:00"/>
        <d v="2016-07-23T00:00:00"/>
        <d v="2016-08-11T00:00:00"/>
        <d v="2016-09-06T00:00:00"/>
        <d v="2016-09-27T00:00:00"/>
        <d v="2016-10-21T00:00:00"/>
        <d v="2016-11-08T00:00:00"/>
        <d v="2016-11-30T00:00:00"/>
        <d v="2016-12-25T00:00:00"/>
        <d v="2017-01-07T00:00:00"/>
        <d v="2017-01-24T00:00:00"/>
        <d v="2017-02-08T00:00:00"/>
        <d v="2017-02-27T00:00:00"/>
        <d v="2017-03-25T00:00:00"/>
        <d v="2017-04-15T00:00:00"/>
        <d v="2017-05-09T00:00:00"/>
        <d v="2017-05-27T00:00:00"/>
        <d v="2017-06-18T00:00:00"/>
        <d v="2017-07-13T00:00:00"/>
        <d v="2017-07-26T00:00:00"/>
        <d v="2017-08-12T00:00:00"/>
        <d v="2017-08-27T00:00:00"/>
        <d v="2017-09-15T00:00:00"/>
        <d v="2017-10-11T00:00:00"/>
        <d v="2017-11-01T00:00:00"/>
        <d v="2017-11-25T00:00:00"/>
        <d v="2017-12-13T00:00:00"/>
        <d v="2018-01-04T00:00:00"/>
        <d v="2018-01-29T00:00:00"/>
        <d v="2018-01-30T00:00:00"/>
        <d v="2018-02-16T00:00:00"/>
        <d v="2018-03-03T00:00:00"/>
        <d v="2018-03-22T00:00:00"/>
        <d v="2018-04-17T00:00:00"/>
        <d v="2018-05-08T00:00:00"/>
        <d v="2018-06-01T00:00:00"/>
        <d v="2018-06-19T00:00:00"/>
        <d v="2018-07-11T00:00:00"/>
        <d v="2018-08-05T00:00:00"/>
        <d v="2018-08-18T00:00:00"/>
        <d v="2018-09-04T00:00:00"/>
        <d v="2018-09-19T00:00:00"/>
        <d v="2018-10-08T00:00:00"/>
        <d v="2018-11-03T00:00:00"/>
        <d v="2018-11-24T00:00:00"/>
        <d v="2018-12-18T00:00:00"/>
      </sharedItems>
    </cacheField>
    <cacheField name="port" numFmtId="0">
      <sharedItems count="10">
        <s v="Algier"/>
        <s v="Tunis"/>
        <s v="Benghazi"/>
        <s v="Aleksandria"/>
        <s v="Bejrut"/>
        <s v="Palermo"/>
        <s v="Neapol"/>
        <s v="Monako"/>
        <s v="Barcelona"/>
        <s v="Walencja"/>
      </sharedItems>
    </cacheField>
    <cacheField name="towar" numFmtId="0">
      <sharedItems count="5">
        <s v="T4"/>
        <s v="T5"/>
        <s v="T1"/>
        <s v="T2"/>
        <s v="T3"/>
      </sharedItems>
    </cacheField>
    <cacheField name="Z/W" numFmtId="0">
      <sharedItems count="2">
        <s v="Z"/>
        <s v="W"/>
      </sharedItems>
    </cacheField>
    <cacheField name="ile ton" numFmtId="0">
      <sharedItems containsSemiMixedTypes="0" containsString="0" containsNumber="1" containsInteger="1" minValue="1" maxValue="192"/>
    </cacheField>
    <cacheField name="cena za tone w talarach" numFmtId="0">
      <sharedItems containsSemiMixedTypes="0" containsString="0" containsNumber="1" containsInteger="1" minValue="7" maxValue="1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or" refreshedDate="44077.396566319447" createdVersion="3" refreshedVersion="3" minRefreshableVersion="3" recordCount="202">
  <cacheSource type="worksheet">
    <worksheetSource ref="G1:P203" sheet="Arkusz1"/>
  </cacheSource>
  <cacheFields count="10">
    <cacheField name="sortowanie" numFmtId="0">
      <sharedItems containsSemiMixedTypes="0" containsString="0" containsNumber="1" containsInteger="1" minValue="1" maxValue="36" count="36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</sharedItems>
    </cacheField>
    <cacheField name="MIESIĄC I ROK" numFmtId="0">
      <sharedItems count="36">
        <s v="2016.1"/>
        <s v="2016.2"/>
        <s v="2016.3"/>
        <s v="2016.4"/>
        <s v="2016.5"/>
        <s v="2016.6"/>
        <s v="2016.7"/>
        <s v="2016.8"/>
        <s v="2016.9"/>
        <s v="2016.10"/>
        <s v="2016.11"/>
        <s v="2016.12"/>
        <s v="2017.1"/>
        <s v="2017.2"/>
        <s v="2017.3"/>
        <s v="2017.4"/>
        <s v="2017.5"/>
        <s v="2017.6"/>
        <s v="2017.7"/>
        <s v="2017.8"/>
        <s v="2017.9"/>
        <s v="2017.10"/>
        <s v="2017.11"/>
        <s v="2017.12"/>
        <s v="2018.1"/>
        <s v="2018.2"/>
        <s v="2018.3"/>
        <s v="2018.4"/>
        <s v="2018.5"/>
        <s v="2018.6"/>
        <s v="2018.7"/>
        <s v="2018.8"/>
        <s v="2018.9"/>
        <s v="2018.10"/>
        <s v="2018.11"/>
        <s v="2018.12"/>
      </sharedItems>
    </cacheField>
    <cacheField name="ROK" numFmtId="0">
      <sharedItems containsSemiMixedTypes="0" containsString="0" containsNumber="1" containsInteger="1" minValue="2016" maxValue="2018"/>
    </cacheField>
    <cacheField name="MIESIĄC" numFmtId="0">
      <sharedItems containsSemiMixedTypes="0" containsString="0" containsNumber="1" containsInteger="1" minValue="1" maxValue="12"/>
    </cacheField>
    <cacheField name="data" numFmtId="14">
      <sharedItems containsSemiMixedTypes="0" containsNonDate="0" containsDate="1" containsString="0" minDate="2016-01-01T00:00:00" maxDate="2018-12-19T00:00:00"/>
    </cacheField>
    <cacheField name="port" numFmtId="0">
      <sharedItems/>
    </cacheField>
    <cacheField name="towar" numFmtId="0">
      <sharedItems count="5">
        <s v="T4"/>
        <s v="T5"/>
        <s v="T1"/>
        <s v="T2"/>
        <s v="T3"/>
      </sharedItems>
    </cacheField>
    <cacheField name="Z/W" numFmtId="0">
      <sharedItems count="2">
        <s v="Z"/>
        <s v="W"/>
      </sharedItems>
    </cacheField>
    <cacheField name="ile ton" numFmtId="0">
      <sharedItems containsSemiMixedTypes="0" containsString="0" containsNumber="1" containsInteger="1" minValue="1" maxValue="192"/>
    </cacheField>
    <cacheField name="cena za tone w talarach" numFmtId="0">
      <sharedItems containsSemiMixedTypes="0" containsString="0" containsNumber="1" containsInteger="1" minValue="7" maxValue="1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2">
  <r>
    <x v="0"/>
    <x v="0"/>
    <x v="0"/>
    <x v="0"/>
    <n v="3"/>
    <n v="80"/>
  </r>
  <r>
    <x v="0"/>
    <x v="0"/>
    <x v="1"/>
    <x v="0"/>
    <n v="32"/>
    <n v="50"/>
  </r>
  <r>
    <x v="0"/>
    <x v="0"/>
    <x v="2"/>
    <x v="0"/>
    <n v="38"/>
    <n v="10"/>
  </r>
  <r>
    <x v="0"/>
    <x v="0"/>
    <x v="3"/>
    <x v="0"/>
    <n v="33"/>
    <n v="30"/>
  </r>
  <r>
    <x v="0"/>
    <x v="0"/>
    <x v="4"/>
    <x v="0"/>
    <n v="43"/>
    <n v="25"/>
  </r>
  <r>
    <x v="1"/>
    <x v="1"/>
    <x v="1"/>
    <x v="1"/>
    <n v="32"/>
    <n v="58"/>
  </r>
  <r>
    <x v="1"/>
    <x v="1"/>
    <x v="3"/>
    <x v="0"/>
    <n v="14"/>
    <n v="26"/>
  </r>
  <r>
    <x v="2"/>
    <x v="2"/>
    <x v="1"/>
    <x v="0"/>
    <n v="44"/>
    <n v="46"/>
  </r>
  <r>
    <x v="2"/>
    <x v="2"/>
    <x v="3"/>
    <x v="0"/>
    <n v="1"/>
    <n v="28"/>
  </r>
  <r>
    <x v="2"/>
    <x v="2"/>
    <x v="0"/>
    <x v="0"/>
    <n v="21"/>
    <n v="74"/>
  </r>
  <r>
    <x v="3"/>
    <x v="3"/>
    <x v="4"/>
    <x v="1"/>
    <n v="43"/>
    <n v="32"/>
  </r>
  <r>
    <x v="3"/>
    <x v="3"/>
    <x v="2"/>
    <x v="1"/>
    <n v="38"/>
    <n v="13"/>
  </r>
  <r>
    <x v="3"/>
    <x v="3"/>
    <x v="0"/>
    <x v="0"/>
    <n v="9"/>
    <n v="59"/>
  </r>
  <r>
    <x v="3"/>
    <x v="3"/>
    <x v="1"/>
    <x v="0"/>
    <n v="8"/>
    <n v="37"/>
  </r>
  <r>
    <x v="4"/>
    <x v="4"/>
    <x v="1"/>
    <x v="1"/>
    <n v="50"/>
    <n v="61"/>
  </r>
  <r>
    <x v="4"/>
    <x v="4"/>
    <x v="4"/>
    <x v="0"/>
    <n v="32"/>
    <n v="20"/>
  </r>
  <r>
    <x v="4"/>
    <x v="4"/>
    <x v="2"/>
    <x v="0"/>
    <n v="7"/>
    <n v="8"/>
  </r>
  <r>
    <x v="4"/>
    <x v="4"/>
    <x v="3"/>
    <x v="0"/>
    <n v="10"/>
    <n v="24"/>
  </r>
  <r>
    <x v="5"/>
    <x v="5"/>
    <x v="2"/>
    <x v="1"/>
    <n v="7"/>
    <n v="12"/>
  </r>
  <r>
    <x v="5"/>
    <x v="5"/>
    <x v="4"/>
    <x v="0"/>
    <n v="25"/>
    <n v="19"/>
  </r>
  <r>
    <x v="5"/>
    <x v="5"/>
    <x v="1"/>
    <x v="0"/>
    <n v="33"/>
    <n v="38"/>
  </r>
  <r>
    <x v="6"/>
    <x v="6"/>
    <x v="3"/>
    <x v="1"/>
    <n v="36"/>
    <n v="35"/>
  </r>
  <r>
    <x v="6"/>
    <x v="6"/>
    <x v="0"/>
    <x v="0"/>
    <n v="5"/>
    <n v="66"/>
  </r>
  <r>
    <x v="6"/>
    <x v="6"/>
    <x v="1"/>
    <x v="0"/>
    <n v="35"/>
    <n v="41"/>
  </r>
  <r>
    <x v="7"/>
    <x v="7"/>
    <x v="0"/>
    <x v="1"/>
    <n v="38"/>
    <n v="98"/>
  </r>
  <r>
    <x v="7"/>
    <x v="7"/>
    <x v="3"/>
    <x v="0"/>
    <n v="10"/>
    <n v="23"/>
  </r>
  <r>
    <x v="8"/>
    <x v="8"/>
    <x v="3"/>
    <x v="1"/>
    <n v="4"/>
    <n v="38"/>
  </r>
  <r>
    <x v="8"/>
    <x v="8"/>
    <x v="0"/>
    <x v="0"/>
    <n v="42"/>
    <n v="60"/>
  </r>
  <r>
    <x v="8"/>
    <x v="8"/>
    <x v="2"/>
    <x v="0"/>
    <n v="28"/>
    <n v="8"/>
  </r>
  <r>
    <x v="8"/>
    <x v="8"/>
    <x v="4"/>
    <x v="0"/>
    <n v="19"/>
    <n v="19"/>
  </r>
  <r>
    <x v="9"/>
    <x v="9"/>
    <x v="4"/>
    <x v="1"/>
    <n v="72"/>
    <n v="28"/>
  </r>
  <r>
    <x v="9"/>
    <x v="9"/>
    <x v="0"/>
    <x v="1"/>
    <n v="42"/>
    <n v="90"/>
  </r>
  <r>
    <x v="9"/>
    <x v="9"/>
    <x v="1"/>
    <x v="0"/>
    <n v="42"/>
    <n v="44"/>
  </r>
  <r>
    <x v="9"/>
    <x v="9"/>
    <x v="3"/>
    <x v="0"/>
    <n v="33"/>
    <n v="26"/>
  </r>
  <r>
    <x v="9"/>
    <x v="9"/>
    <x v="2"/>
    <x v="0"/>
    <n v="9"/>
    <n v="9"/>
  </r>
  <r>
    <x v="10"/>
    <x v="0"/>
    <x v="4"/>
    <x v="1"/>
    <n v="4"/>
    <n v="29"/>
  </r>
  <r>
    <x v="10"/>
    <x v="0"/>
    <x v="2"/>
    <x v="1"/>
    <n v="37"/>
    <n v="12"/>
  </r>
  <r>
    <x v="10"/>
    <x v="0"/>
    <x v="1"/>
    <x v="0"/>
    <n v="35"/>
    <n v="42"/>
  </r>
  <r>
    <x v="10"/>
    <x v="0"/>
    <x v="0"/>
    <x v="0"/>
    <n v="32"/>
    <n v="66"/>
  </r>
  <r>
    <x v="11"/>
    <x v="1"/>
    <x v="0"/>
    <x v="1"/>
    <n v="32"/>
    <n v="92"/>
  </r>
  <r>
    <x v="11"/>
    <x v="1"/>
    <x v="1"/>
    <x v="0"/>
    <n v="48"/>
    <n v="43"/>
  </r>
  <r>
    <x v="12"/>
    <x v="2"/>
    <x v="1"/>
    <x v="1"/>
    <n v="191"/>
    <n v="60"/>
  </r>
  <r>
    <x v="12"/>
    <x v="2"/>
    <x v="3"/>
    <x v="0"/>
    <n v="9"/>
    <n v="24"/>
  </r>
  <r>
    <x v="12"/>
    <x v="2"/>
    <x v="0"/>
    <x v="0"/>
    <n v="36"/>
    <n v="65"/>
  </r>
  <r>
    <x v="13"/>
    <x v="3"/>
    <x v="2"/>
    <x v="0"/>
    <n v="47"/>
    <n v="7"/>
  </r>
  <r>
    <x v="13"/>
    <x v="3"/>
    <x v="1"/>
    <x v="1"/>
    <n v="4"/>
    <n v="63"/>
  </r>
  <r>
    <x v="13"/>
    <x v="3"/>
    <x v="4"/>
    <x v="0"/>
    <n v="8"/>
    <n v="19"/>
  </r>
  <r>
    <x v="13"/>
    <x v="3"/>
    <x v="3"/>
    <x v="0"/>
    <n v="3"/>
    <n v="22"/>
  </r>
  <r>
    <x v="13"/>
    <x v="3"/>
    <x v="0"/>
    <x v="0"/>
    <n v="41"/>
    <n v="59"/>
  </r>
  <r>
    <x v="14"/>
    <x v="4"/>
    <x v="1"/>
    <x v="0"/>
    <n v="44"/>
    <n v="40"/>
  </r>
  <r>
    <x v="14"/>
    <x v="4"/>
    <x v="2"/>
    <x v="1"/>
    <n v="45"/>
    <n v="12"/>
  </r>
  <r>
    <x v="14"/>
    <x v="4"/>
    <x v="4"/>
    <x v="0"/>
    <n v="40"/>
    <n v="20"/>
  </r>
  <r>
    <x v="14"/>
    <x v="4"/>
    <x v="0"/>
    <x v="0"/>
    <n v="3"/>
    <n v="63"/>
  </r>
  <r>
    <x v="14"/>
    <x v="4"/>
    <x v="3"/>
    <x v="0"/>
    <n v="17"/>
    <n v="24"/>
  </r>
  <r>
    <x v="15"/>
    <x v="5"/>
    <x v="2"/>
    <x v="1"/>
    <n v="2"/>
    <n v="12"/>
  </r>
  <r>
    <x v="15"/>
    <x v="5"/>
    <x v="4"/>
    <x v="0"/>
    <n v="14"/>
    <n v="19"/>
  </r>
  <r>
    <x v="15"/>
    <x v="5"/>
    <x v="3"/>
    <x v="0"/>
    <n v="23"/>
    <n v="23"/>
  </r>
  <r>
    <x v="16"/>
    <x v="6"/>
    <x v="2"/>
    <x v="0"/>
    <n v="11"/>
    <n v="8"/>
  </r>
  <r>
    <x v="16"/>
    <x v="6"/>
    <x v="0"/>
    <x v="0"/>
    <n v="17"/>
    <n v="66"/>
  </r>
  <r>
    <x v="16"/>
    <x v="6"/>
    <x v="1"/>
    <x v="0"/>
    <n v="30"/>
    <n v="41"/>
  </r>
  <r>
    <x v="17"/>
    <x v="7"/>
    <x v="0"/>
    <x v="1"/>
    <n v="97"/>
    <n v="98"/>
  </r>
  <r>
    <x v="17"/>
    <x v="7"/>
    <x v="2"/>
    <x v="1"/>
    <n v="11"/>
    <n v="12"/>
  </r>
  <r>
    <x v="17"/>
    <x v="7"/>
    <x v="4"/>
    <x v="0"/>
    <n v="17"/>
    <n v="20"/>
  </r>
  <r>
    <x v="17"/>
    <x v="7"/>
    <x v="3"/>
    <x v="0"/>
    <n v="4"/>
    <n v="23"/>
  </r>
  <r>
    <x v="18"/>
    <x v="8"/>
    <x v="4"/>
    <x v="1"/>
    <n v="79"/>
    <n v="31"/>
  </r>
  <r>
    <x v="18"/>
    <x v="8"/>
    <x v="0"/>
    <x v="0"/>
    <n v="33"/>
    <n v="60"/>
  </r>
  <r>
    <x v="18"/>
    <x v="8"/>
    <x v="3"/>
    <x v="0"/>
    <n v="26"/>
    <n v="23"/>
  </r>
  <r>
    <x v="19"/>
    <x v="9"/>
    <x v="4"/>
    <x v="0"/>
    <n v="40"/>
    <n v="22"/>
  </r>
  <r>
    <x v="19"/>
    <x v="9"/>
    <x v="2"/>
    <x v="0"/>
    <n v="42"/>
    <n v="9"/>
  </r>
  <r>
    <x v="19"/>
    <x v="9"/>
    <x v="3"/>
    <x v="0"/>
    <n v="42"/>
    <n v="26"/>
  </r>
  <r>
    <x v="19"/>
    <x v="9"/>
    <x v="0"/>
    <x v="0"/>
    <n v="9"/>
    <n v="70"/>
  </r>
  <r>
    <x v="19"/>
    <x v="9"/>
    <x v="1"/>
    <x v="0"/>
    <n v="39"/>
    <n v="44"/>
  </r>
  <r>
    <x v="20"/>
    <x v="0"/>
    <x v="1"/>
    <x v="1"/>
    <n v="112"/>
    <n v="59"/>
  </r>
  <r>
    <x v="20"/>
    <x v="0"/>
    <x v="0"/>
    <x v="0"/>
    <n v="34"/>
    <n v="66"/>
  </r>
  <r>
    <x v="20"/>
    <x v="0"/>
    <x v="4"/>
    <x v="0"/>
    <n v="5"/>
    <n v="21"/>
  </r>
  <r>
    <x v="21"/>
    <x v="1"/>
    <x v="0"/>
    <x v="1"/>
    <n v="74"/>
    <n v="92"/>
  </r>
  <r>
    <x v="21"/>
    <x v="1"/>
    <x v="3"/>
    <x v="0"/>
    <n v="14"/>
    <n v="26"/>
  </r>
  <r>
    <x v="22"/>
    <x v="2"/>
    <x v="1"/>
    <x v="1"/>
    <n v="1"/>
    <n v="60"/>
  </r>
  <r>
    <x v="22"/>
    <x v="2"/>
    <x v="3"/>
    <x v="1"/>
    <n v="43"/>
    <n v="36"/>
  </r>
  <r>
    <x v="22"/>
    <x v="2"/>
    <x v="2"/>
    <x v="0"/>
    <n v="30"/>
    <n v="8"/>
  </r>
  <r>
    <x v="22"/>
    <x v="2"/>
    <x v="4"/>
    <x v="0"/>
    <n v="14"/>
    <n v="20"/>
  </r>
  <r>
    <x v="23"/>
    <x v="3"/>
    <x v="3"/>
    <x v="1"/>
    <n v="33"/>
    <n v="38"/>
  </r>
  <r>
    <x v="23"/>
    <x v="3"/>
    <x v="1"/>
    <x v="0"/>
    <n v="35"/>
    <n v="37"/>
  </r>
  <r>
    <x v="23"/>
    <x v="3"/>
    <x v="4"/>
    <x v="0"/>
    <n v="40"/>
    <n v="19"/>
  </r>
  <r>
    <x v="24"/>
    <x v="4"/>
    <x v="3"/>
    <x v="1"/>
    <n v="21"/>
    <n v="36"/>
  </r>
  <r>
    <x v="24"/>
    <x v="4"/>
    <x v="0"/>
    <x v="1"/>
    <n v="2"/>
    <n v="97"/>
  </r>
  <r>
    <x v="24"/>
    <x v="4"/>
    <x v="4"/>
    <x v="0"/>
    <n v="12"/>
    <n v="20"/>
  </r>
  <r>
    <x v="24"/>
    <x v="4"/>
    <x v="2"/>
    <x v="0"/>
    <n v="15"/>
    <n v="8"/>
  </r>
  <r>
    <x v="24"/>
    <x v="4"/>
    <x v="1"/>
    <x v="0"/>
    <n v="1"/>
    <n v="40"/>
  </r>
  <r>
    <x v="25"/>
    <x v="5"/>
    <x v="2"/>
    <x v="1"/>
    <n v="86"/>
    <n v="12"/>
  </r>
  <r>
    <x v="25"/>
    <x v="5"/>
    <x v="4"/>
    <x v="1"/>
    <n v="110"/>
    <n v="31"/>
  </r>
  <r>
    <x v="25"/>
    <x v="5"/>
    <x v="1"/>
    <x v="0"/>
    <n v="33"/>
    <n v="38"/>
  </r>
  <r>
    <x v="25"/>
    <x v="5"/>
    <x v="3"/>
    <x v="0"/>
    <n v="13"/>
    <n v="23"/>
  </r>
  <r>
    <x v="25"/>
    <x v="5"/>
    <x v="0"/>
    <x v="0"/>
    <n v="37"/>
    <n v="61"/>
  </r>
  <r>
    <x v="26"/>
    <x v="6"/>
    <x v="2"/>
    <x v="1"/>
    <n v="1"/>
    <n v="12"/>
  </r>
  <r>
    <x v="26"/>
    <x v="6"/>
    <x v="1"/>
    <x v="1"/>
    <n v="68"/>
    <n v="59"/>
  </r>
  <r>
    <x v="26"/>
    <x v="6"/>
    <x v="0"/>
    <x v="0"/>
    <n v="35"/>
    <n v="66"/>
  </r>
  <r>
    <x v="26"/>
    <x v="6"/>
    <x v="4"/>
    <x v="0"/>
    <n v="25"/>
    <n v="21"/>
  </r>
  <r>
    <x v="26"/>
    <x v="6"/>
    <x v="3"/>
    <x v="0"/>
    <n v="10"/>
    <n v="25"/>
  </r>
  <r>
    <x v="27"/>
    <x v="7"/>
    <x v="3"/>
    <x v="1"/>
    <n v="38"/>
    <n v="37"/>
  </r>
  <r>
    <x v="27"/>
    <x v="7"/>
    <x v="2"/>
    <x v="0"/>
    <n v="22"/>
    <n v="8"/>
  </r>
  <r>
    <x v="27"/>
    <x v="7"/>
    <x v="4"/>
    <x v="0"/>
    <n v="25"/>
    <n v="20"/>
  </r>
  <r>
    <x v="27"/>
    <x v="7"/>
    <x v="1"/>
    <x v="0"/>
    <n v="8"/>
    <n v="39"/>
  </r>
  <r>
    <x v="27"/>
    <x v="7"/>
    <x v="0"/>
    <x v="0"/>
    <n v="45"/>
    <n v="62"/>
  </r>
  <r>
    <x v="28"/>
    <x v="8"/>
    <x v="0"/>
    <x v="1"/>
    <n v="116"/>
    <n v="100"/>
  </r>
  <r>
    <x v="28"/>
    <x v="8"/>
    <x v="4"/>
    <x v="0"/>
    <n v="29"/>
    <n v="19"/>
  </r>
  <r>
    <x v="29"/>
    <x v="9"/>
    <x v="3"/>
    <x v="1"/>
    <n v="5"/>
    <n v="34"/>
  </r>
  <r>
    <x v="29"/>
    <x v="9"/>
    <x v="2"/>
    <x v="1"/>
    <n v="22"/>
    <n v="11"/>
  </r>
  <r>
    <x v="29"/>
    <x v="9"/>
    <x v="4"/>
    <x v="0"/>
    <n v="37"/>
    <n v="22"/>
  </r>
  <r>
    <x v="29"/>
    <x v="9"/>
    <x v="0"/>
    <x v="0"/>
    <n v="10"/>
    <n v="70"/>
  </r>
  <r>
    <x v="29"/>
    <x v="9"/>
    <x v="1"/>
    <x v="0"/>
    <n v="42"/>
    <n v="44"/>
  </r>
  <r>
    <x v="30"/>
    <x v="0"/>
    <x v="0"/>
    <x v="1"/>
    <n v="11"/>
    <n v="94"/>
  </r>
  <r>
    <x v="30"/>
    <x v="0"/>
    <x v="1"/>
    <x v="1"/>
    <n v="48"/>
    <n v="59"/>
  </r>
  <r>
    <x v="30"/>
    <x v="0"/>
    <x v="4"/>
    <x v="0"/>
    <n v="20"/>
    <n v="21"/>
  </r>
  <r>
    <x v="30"/>
    <x v="0"/>
    <x v="3"/>
    <x v="0"/>
    <n v="26"/>
    <n v="25"/>
  </r>
  <r>
    <x v="31"/>
    <x v="1"/>
    <x v="2"/>
    <x v="0"/>
    <n v="24"/>
    <n v="9"/>
  </r>
  <r>
    <x v="31"/>
    <x v="1"/>
    <x v="0"/>
    <x v="0"/>
    <n v="38"/>
    <n v="68"/>
  </r>
  <r>
    <x v="31"/>
    <x v="1"/>
    <x v="4"/>
    <x v="0"/>
    <n v="14"/>
    <n v="21"/>
  </r>
  <r>
    <x v="31"/>
    <x v="1"/>
    <x v="1"/>
    <x v="0"/>
    <n v="4"/>
    <n v="43"/>
  </r>
  <r>
    <x v="32"/>
    <x v="2"/>
    <x v="3"/>
    <x v="1"/>
    <n v="19"/>
    <n v="36"/>
  </r>
  <r>
    <x v="32"/>
    <x v="2"/>
    <x v="0"/>
    <x v="0"/>
    <n v="30"/>
    <n v="65"/>
  </r>
  <r>
    <x v="33"/>
    <x v="3"/>
    <x v="1"/>
    <x v="1"/>
    <n v="6"/>
    <n v="63"/>
  </r>
  <r>
    <x v="33"/>
    <x v="3"/>
    <x v="0"/>
    <x v="0"/>
    <n v="43"/>
    <n v="59"/>
  </r>
  <r>
    <x v="34"/>
    <x v="4"/>
    <x v="1"/>
    <x v="1"/>
    <n v="1"/>
    <n v="61"/>
  </r>
  <r>
    <x v="34"/>
    <x v="4"/>
    <x v="4"/>
    <x v="1"/>
    <n v="147"/>
    <n v="30"/>
  </r>
  <r>
    <x v="34"/>
    <x v="4"/>
    <x v="2"/>
    <x v="0"/>
    <n v="15"/>
    <n v="8"/>
  </r>
  <r>
    <x v="34"/>
    <x v="4"/>
    <x v="0"/>
    <x v="0"/>
    <n v="24"/>
    <n v="63"/>
  </r>
  <r>
    <x v="34"/>
    <x v="4"/>
    <x v="3"/>
    <x v="0"/>
    <n v="19"/>
    <n v="24"/>
  </r>
  <r>
    <x v="35"/>
    <x v="5"/>
    <x v="0"/>
    <x v="1"/>
    <n v="134"/>
    <n v="99"/>
  </r>
  <r>
    <x v="35"/>
    <x v="5"/>
    <x v="1"/>
    <x v="0"/>
    <n v="12"/>
    <n v="38"/>
  </r>
  <r>
    <x v="36"/>
    <x v="6"/>
    <x v="4"/>
    <x v="1"/>
    <n v="4"/>
    <n v="30"/>
  </r>
  <r>
    <x v="36"/>
    <x v="6"/>
    <x v="2"/>
    <x v="0"/>
    <n v="26"/>
    <n v="8"/>
  </r>
  <r>
    <x v="36"/>
    <x v="6"/>
    <x v="0"/>
    <x v="0"/>
    <n v="38"/>
    <n v="66"/>
  </r>
  <r>
    <x v="37"/>
    <x v="7"/>
    <x v="0"/>
    <x v="1"/>
    <n v="38"/>
    <n v="98"/>
  </r>
  <r>
    <x v="37"/>
    <x v="7"/>
    <x v="3"/>
    <x v="1"/>
    <n v="44"/>
    <n v="37"/>
  </r>
  <r>
    <x v="37"/>
    <x v="7"/>
    <x v="2"/>
    <x v="0"/>
    <n v="21"/>
    <n v="8"/>
  </r>
  <r>
    <x v="37"/>
    <x v="7"/>
    <x v="1"/>
    <x v="0"/>
    <n v="10"/>
    <n v="39"/>
  </r>
  <r>
    <x v="38"/>
    <x v="8"/>
    <x v="3"/>
    <x v="1"/>
    <n v="15"/>
    <n v="38"/>
  </r>
  <r>
    <x v="38"/>
    <x v="8"/>
    <x v="1"/>
    <x v="1"/>
    <n v="22"/>
    <n v="63"/>
  </r>
  <r>
    <x v="38"/>
    <x v="8"/>
    <x v="0"/>
    <x v="0"/>
    <n v="9"/>
    <n v="60"/>
  </r>
  <r>
    <x v="38"/>
    <x v="8"/>
    <x v="4"/>
    <x v="0"/>
    <n v="6"/>
    <n v="19"/>
  </r>
  <r>
    <x v="38"/>
    <x v="8"/>
    <x v="2"/>
    <x v="0"/>
    <n v="4"/>
    <n v="8"/>
  </r>
  <r>
    <x v="39"/>
    <x v="9"/>
    <x v="4"/>
    <x v="1"/>
    <n v="6"/>
    <n v="25"/>
  </r>
  <r>
    <x v="39"/>
    <x v="9"/>
    <x v="0"/>
    <x v="0"/>
    <n v="48"/>
    <n v="79"/>
  </r>
  <r>
    <x v="40"/>
    <x v="0"/>
    <x v="1"/>
    <x v="0"/>
    <n v="34"/>
    <n v="42"/>
  </r>
  <r>
    <x v="40"/>
    <x v="0"/>
    <x v="3"/>
    <x v="1"/>
    <n v="49"/>
    <n v="35"/>
  </r>
  <r>
    <x v="40"/>
    <x v="0"/>
    <x v="2"/>
    <x v="0"/>
    <n v="10"/>
    <n v="8"/>
  </r>
  <r>
    <x v="40"/>
    <x v="0"/>
    <x v="4"/>
    <x v="0"/>
    <n v="47"/>
    <n v="21"/>
  </r>
  <r>
    <x v="40"/>
    <x v="0"/>
    <x v="0"/>
    <x v="0"/>
    <n v="48"/>
    <n v="66"/>
  </r>
  <r>
    <x v="41"/>
    <x v="1"/>
    <x v="1"/>
    <x v="1"/>
    <n v="34"/>
    <n v="58"/>
  </r>
  <r>
    <x v="41"/>
    <x v="1"/>
    <x v="2"/>
    <x v="0"/>
    <n v="5"/>
    <n v="9"/>
  </r>
  <r>
    <x v="42"/>
    <x v="2"/>
    <x v="4"/>
    <x v="1"/>
    <n v="46"/>
    <n v="30"/>
  </r>
  <r>
    <x v="42"/>
    <x v="2"/>
    <x v="0"/>
    <x v="0"/>
    <n v="49"/>
    <n v="65"/>
  </r>
  <r>
    <x v="42"/>
    <x v="2"/>
    <x v="2"/>
    <x v="0"/>
    <n v="16"/>
    <n v="8"/>
  </r>
  <r>
    <x v="43"/>
    <x v="3"/>
    <x v="1"/>
    <x v="0"/>
    <n v="5"/>
    <n v="37"/>
  </r>
  <r>
    <x v="43"/>
    <x v="3"/>
    <x v="4"/>
    <x v="1"/>
    <n v="1"/>
    <n v="32"/>
  </r>
  <r>
    <x v="43"/>
    <x v="3"/>
    <x v="2"/>
    <x v="0"/>
    <n v="34"/>
    <n v="7"/>
  </r>
  <r>
    <x v="43"/>
    <x v="3"/>
    <x v="0"/>
    <x v="0"/>
    <n v="29"/>
    <n v="59"/>
  </r>
  <r>
    <x v="44"/>
    <x v="4"/>
    <x v="3"/>
    <x v="0"/>
    <n v="34"/>
    <n v="24"/>
  </r>
  <r>
    <x v="44"/>
    <x v="4"/>
    <x v="4"/>
    <x v="0"/>
    <n v="27"/>
    <n v="20"/>
  </r>
  <r>
    <x v="44"/>
    <x v="4"/>
    <x v="2"/>
    <x v="0"/>
    <n v="40"/>
    <n v="8"/>
  </r>
  <r>
    <x v="45"/>
    <x v="5"/>
    <x v="0"/>
    <x v="1"/>
    <n v="184"/>
    <n v="99"/>
  </r>
  <r>
    <x v="45"/>
    <x v="5"/>
    <x v="1"/>
    <x v="0"/>
    <n v="48"/>
    <n v="38"/>
  </r>
  <r>
    <x v="45"/>
    <x v="5"/>
    <x v="3"/>
    <x v="0"/>
    <n v="21"/>
    <n v="23"/>
  </r>
  <r>
    <x v="46"/>
    <x v="6"/>
    <x v="0"/>
    <x v="0"/>
    <n v="47"/>
    <n v="66"/>
  </r>
  <r>
    <x v="46"/>
    <x v="6"/>
    <x v="3"/>
    <x v="0"/>
    <n v="6"/>
    <n v="25"/>
  </r>
  <r>
    <x v="46"/>
    <x v="6"/>
    <x v="1"/>
    <x v="0"/>
    <n v="47"/>
    <n v="41"/>
  </r>
  <r>
    <x v="47"/>
    <x v="7"/>
    <x v="2"/>
    <x v="1"/>
    <n v="192"/>
    <n v="12"/>
  </r>
  <r>
    <x v="47"/>
    <x v="7"/>
    <x v="3"/>
    <x v="1"/>
    <n v="48"/>
    <n v="37"/>
  </r>
  <r>
    <x v="47"/>
    <x v="7"/>
    <x v="0"/>
    <x v="0"/>
    <n v="18"/>
    <n v="62"/>
  </r>
  <r>
    <x v="47"/>
    <x v="7"/>
    <x v="1"/>
    <x v="0"/>
    <n v="25"/>
    <n v="39"/>
  </r>
  <r>
    <x v="47"/>
    <x v="7"/>
    <x v="4"/>
    <x v="0"/>
    <n v="2"/>
    <n v="20"/>
  </r>
  <r>
    <x v="48"/>
    <x v="8"/>
    <x v="3"/>
    <x v="1"/>
    <n v="13"/>
    <n v="38"/>
  </r>
  <r>
    <x v="48"/>
    <x v="8"/>
    <x v="1"/>
    <x v="1"/>
    <n v="121"/>
    <n v="63"/>
  </r>
  <r>
    <x v="48"/>
    <x v="8"/>
    <x v="4"/>
    <x v="0"/>
    <n v="30"/>
    <n v="19"/>
  </r>
  <r>
    <x v="48"/>
    <x v="8"/>
    <x v="2"/>
    <x v="0"/>
    <n v="46"/>
    <n v="8"/>
  </r>
  <r>
    <x v="49"/>
    <x v="9"/>
    <x v="2"/>
    <x v="1"/>
    <n v="49"/>
    <n v="11"/>
  </r>
  <r>
    <x v="49"/>
    <x v="9"/>
    <x v="0"/>
    <x v="1"/>
    <n v="61"/>
    <n v="90"/>
  </r>
  <r>
    <x v="49"/>
    <x v="9"/>
    <x v="4"/>
    <x v="0"/>
    <n v="19"/>
    <n v="22"/>
  </r>
  <r>
    <x v="49"/>
    <x v="9"/>
    <x v="1"/>
    <x v="0"/>
    <n v="22"/>
    <n v="44"/>
  </r>
  <r>
    <x v="50"/>
    <x v="0"/>
    <x v="3"/>
    <x v="0"/>
    <n v="9"/>
    <n v="25"/>
  </r>
  <r>
    <x v="50"/>
    <x v="0"/>
    <x v="0"/>
    <x v="1"/>
    <n v="4"/>
    <n v="94"/>
  </r>
  <r>
    <x v="50"/>
    <x v="0"/>
    <x v="4"/>
    <x v="0"/>
    <n v="8"/>
    <n v="21"/>
  </r>
  <r>
    <x v="50"/>
    <x v="0"/>
    <x v="2"/>
    <x v="0"/>
    <n v="47"/>
    <n v="8"/>
  </r>
  <r>
    <x v="51"/>
    <x v="1"/>
    <x v="4"/>
    <x v="1"/>
    <n v="82"/>
    <n v="29"/>
  </r>
  <r>
    <x v="51"/>
    <x v="1"/>
    <x v="1"/>
    <x v="1"/>
    <n v="26"/>
    <n v="58"/>
  </r>
  <r>
    <x v="51"/>
    <x v="1"/>
    <x v="2"/>
    <x v="0"/>
    <n v="24"/>
    <n v="9"/>
  </r>
  <r>
    <x v="51"/>
    <x v="1"/>
    <x v="3"/>
    <x v="0"/>
    <n v="36"/>
    <n v="26"/>
  </r>
  <r>
    <x v="51"/>
    <x v="1"/>
    <x v="0"/>
    <x v="0"/>
    <n v="6"/>
    <n v="68"/>
  </r>
  <r>
    <x v="52"/>
    <x v="2"/>
    <x v="3"/>
    <x v="1"/>
    <n v="45"/>
    <n v="36"/>
  </r>
  <r>
    <x v="52"/>
    <x v="2"/>
    <x v="2"/>
    <x v="0"/>
    <n v="18"/>
    <n v="8"/>
  </r>
  <r>
    <x v="52"/>
    <x v="2"/>
    <x v="1"/>
    <x v="0"/>
    <n v="20"/>
    <n v="41"/>
  </r>
  <r>
    <x v="53"/>
    <x v="3"/>
    <x v="4"/>
    <x v="1"/>
    <n v="4"/>
    <n v="32"/>
  </r>
  <r>
    <x v="53"/>
    <x v="3"/>
    <x v="1"/>
    <x v="0"/>
    <n v="48"/>
    <n v="37"/>
  </r>
  <r>
    <x v="54"/>
    <x v="4"/>
    <x v="1"/>
    <x v="1"/>
    <n v="64"/>
    <n v="61"/>
  </r>
  <r>
    <x v="54"/>
    <x v="4"/>
    <x v="0"/>
    <x v="0"/>
    <n v="43"/>
    <n v="63"/>
  </r>
  <r>
    <x v="54"/>
    <x v="4"/>
    <x v="3"/>
    <x v="0"/>
    <n v="24"/>
    <n v="24"/>
  </r>
  <r>
    <x v="55"/>
    <x v="5"/>
    <x v="1"/>
    <x v="1"/>
    <n v="4"/>
    <n v="62"/>
  </r>
  <r>
    <x v="55"/>
    <x v="5"/>
    <x v="4"/>
    <x v="0"/>
    <n v="35"/>
    <n v="19"/>
  </r>
  <r>
    <x v="55"/>
    <x v="5"/>
    <x v="2"/>
    <x v="0"/>
    <n v="41"/>
    <n v="8"/>
  </r>
  <r>
    <x v="55"/>
    <x v="5"/>
    <x v="0"/>
    <x v="0"/>
    <n v="23"/>
    <n v="61"/>
  </r>
  <r>
    <x v="55"/>
    <x v="5"/>
    <x v="3"/>
    <x v="0"/>
    <n v="46"/>
    <n v="2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02">
  <r>
    <x v="0"/>
    <x v="0"/>
    <n v="2016"/>
    <n v="1"/>
    <d v="2016-01-01T00:00:00"/>
    <s v="Algier"/>
    <x v="0"/>
    <x v="0"/>
    <n v="3"/>
    <n v="80"/>
  </r>
  <r>
    <x v="0"/>
    <x v="0"/>
    <n v="2016"/>
    <n v="1"/>
    <d v="2016-01-01T00:00:00"/>
    <s v="Algier"/>
    <x v="1"/>
    <x v="0"/>
    <n v="32"/>
    <n v="50"/>
  </r>
  <r>
    <x v="0"/>
    <x v="0"/>
    <n v="2016"/>
    <n v="1"/>
    <d v="2016-01-01T00:00:00"/>
    <s v="Algier"/>
    <x v="2"/>
    <x v="0"/>
    <n v="38"/>
    <n v="10"/>
  </r>
  <r>
    <x v="0"/>
    <x v="0"/>
    <n v="2016"/>
    <n v="1"/>
    <d v="2016-01-01T00:00:00"/>
    <s v="Algier"/>
    <x v="3"/>
    <x v="0"/>
    <n v="33"/>
    <n v="30"/>
  </r>
  <r>
    <x v="0"/>
    <x v="0"/>
    <n v="2016"/>
    <n v="1"/>
    <d v="2016-01-01T00:00:00"/>
    <s v="Algier"/>
    <x v="4"/>
    <x v="0"/>
    <n v="43"/>
    <n v="25"/>
  </r>
  <r>
    <x v="0"/>
    <x v="0"/>
    <n v="2016"/>
    <n v="1"/>
    <d v="2016-01-16T00:00:00"/>
    <s v="Tunis"/>
    <x v="1"/>
    <x v="1"/>
    <n v="32"/>
    <n v="58"/>
  </r>
  <r>
    <x v="0"/>
    <x v="0"/>
    <n v="2016"/>
    <n v="1"/>
    <d v="2016-01-16T00:00:00"/>
    <s v="Tunis"/>
    <x v="3"/>
    <x v="0"/>
    <n v="14"/>
    <n v="26"/>
  </r>
  <r>
    <x v="0"/>
    <x v="0"/>
    <n v="2016"/>
    <n v="1"/>
    <d v="2016-01-24T00:00:00"/>
    <s v="Benghazi"/>
    <x v="1"/>
    <x v="0"/>
    <n v="44"/>
    <n v="46"/>
  </r>
  <r>
    <x v="0"/>
    <x v="0"/>
    <n v="2016"/>
    <n v="1"/>
    <d v="2016-01-24T00:00:00"/>
    <s v="Benghazi"/>
    <x v="3"/>
    <x v="0"/>
    <n v="1"/>
    <n v="28"/>
  </r>
  <r>
    <x v="0"/>
    <x v="0"/>
    <n v="2016"/>
    <n v="1"/>
    <d v="2016-01-24T00:00:00"/>
    <s v="Benghazi"/>
    <x v="0"/>
    <x v="0"/>
    <n v="21"/>
    <n v="74"/>
  </r>
  <r>
    <x v="1"/>
    <x v="1"/>
    <n v="2016"/>
    <n v="2"/>
    <d v="2016-02-19T00:00:00"/>
    <s v="Aleksandria"/>
    <x v="4"/>
    <x v="1"/>
    <n v="43"/>
    <n v="32"/>
  </r>
  <r>
    <x v="1"/>
    <x v="1"/>
    <n v="2016"/>
    <n v="2"/>
    <d v="2016-02-19T00:00:00"/>
    <s v="Aleksandria"/>
    <x v="2"/>
    <x v="1"/>
    <n v="38"/>
    <n v="13"/>
  </r>
  <r>
    <x v="1"/>
    <x v="1"/>
    <n v="2016"/>
    <n v="2"/>
    <d v="2016-02-19T00:00:00"/>
    <s v="Aleksandria"/>
    <x v="0"/>
    <x v="0"/>
    <n v="9"/>
    <n v="59"/>
  </r>
  <r>
    <x v="1"/>
    <x v="1"/>
    <n v="2016"/>
    <n v="2"/>
    <d v="2016-02-19T00:00:00"/>
    <s v="Aleksandria"/>
    <x v="1"/>
    <x v="0"/>
    <n v="8"/>
    <n v="37"/>
  </r>
  <r>
    <x v="2"/>
    <x v="2"/>
    <n v="2016"/>
    <n v="3"/>
    <d v="2016-03-11T00:00:00"/>
    <s v="Bejrut"/>
    <x v="1"/>
    <x v="1"/>
    <n v="50"/>
    <n v="61"/>
  </r>
  <r>
    <x v="2"/>
    <x v="2"/>
    <n v="2016"/>
    <n v="3"/>
    <d v="2016-03-11T00:00:00"/>
    <s v="Bejrut"/>
    <x v="4"/>
    <x v="0"/>
    <n v="32"/>
    <n v="20"/>
  </r>
  <r>
    <x v="2"/>
    <x v="2"/>
    <n v="2016"/>
    <n v="3"/>
    <d v="2016-03-11T00:00:00"/>
    <s v="Bejrut"/>
    <x v="2"/>
    <x v="0"/>
    <n v="7"/>
    <n v="8"/>
  </r>
  <r>
    <x v="2"/>
    <x v="2"/>
    <n v="2016"/>
    <n v="3"/>
    <d v="2016-03-11T00:00:00"/>
    <s v="Bejrut"/>
    <x v="3"/>
    <x v="0"/>
    <n v="10"/>
    <n v="24"/>
  </r>
  <r>
    <x v="3"/>
    <x v="3"/>
    <n v="2016"/>
    <n v="4"/>
    <d v="2016-04-04T00:00:00"/>
    <s v="Palermo"/>
    <x v="2"/>
    <x v="1"/>
    <n v="7"/>
    <n v="12"/>
  </r>
  <r>
    <x v="3"/>
    <x v="3"/>
    <n v="2016"/>
    <n v="4"/>
    <d v="2016-04-04T00:00:00"/>
    <s v="Palermo"/>
    <x v="4"/>
    <x v="0"/>
    <n v="25"/>
    <n v="19"/>
  </r>
  <r>
    <x v="3"/>
    <x v="3"/>
    <n v="2016"/>
    <n v="4"/>
    <d v="2016-04-04T00:00:00"/>
    <s v="Palermo"/>
    <x v="1"/>
    <x v="0"/>
    <n v="33"/>
    <n v="38"/>
  </r>
  <r>
    <x v="3"/>
    <x v="3"/>
    <n v="2016"/>
    <n v="4"/>
    <d v="2016-04-22T00:00:00"/>
    <s v="Neapol"/>
    <x v="3"/>
    <x v="1"/>
    <n v="36"/>
    <n v="35"/>
  </r>
  <r>
    <x v="3"/>
    <x v="3"/>
    <n v="2016"/>
    <n v="4"/>
    <d v="2016-04-22T00:00:00"/>
    <s v="Neapol"/>
    <x v="0"/>
    <x v="0"/>
    <n v="5"/>
    <n v="66"/>
  </r>
  <r>
    <x v="3"/>
    <x v="3"/>
    <n v="2016"/>
    <n v="4"/>
    <d v="2016-04-22T00:00:00"/>
    <s v="Neapol"/>
    <x v="1"/>
    <x v="0"/>
    <n v="35"/>
    <n v="41"/>
  </r>
  <r>
    <x v="4"/>
    <x v="4"/>
    <n v="2016"/>
    <n v="5"/>
    <d v="2016-05-14T00:00:00"/>
    <s v="Monako"/>
    <x v="0"/>
    <x v="1"/>
    <n v="38"/>
    <n v="98"/>
  </r>
  <r>
    <x v="4"/>
    <x v="4"/>
    <n v="2016"/>
    <n v="5"/>
    <d v="2016-05-14T00:00:00"/>
    <s v="Monako"/>
    <x v="3"/>
    <x v="0"/>
    <n v="10"/>
    <n v="23"/>
  </r>
  <r>
    <x v="5"/>
    <x v="5"/>
    <n v="2016"/>
    <n v="6"/>
    <d v="2016-06-08T00:00:00"/>
    <s v="Barcelona"/>
    <x v="3"/>
    <x v="1"/>
    <n v="4"/>
    <n v="38"/>
  </r>
  <r>
    <x v="5"/>
    <x v="5"/>
    <n v="2016"/>
    <n v="6"/>
    <d v="2016-06-08T00:00:00"/>
    <s v="Barcelona"/>
    <x v="0"/>
    <x v="0"/>
    <n v="42"/>
    <n v="60"/>
  </r>
  <r>
    <x v="5"/>
    <x v="5"/>
    <n v="2016"/>
    <n v="6"/>
    <d v="2016-06-08T00:00:00"/>
    <s v="Barcelona"/>
    <x v="2"/>
    <x v="0"/>
    <n v="28"/>
    <n v="8"/>
  </r>
  <r>
    <x v="5"/>
    <x v="5"/>
    <n v="2016"/>
    <n v="6"/>
    <d v="2016-06-08T00:00:00"/>
    <s v="Barcelona"/>
    <x v="4"/>
    <x v="0"/>
    <n v="19"/>
    <n v="19"/>
  </r>
  <r>
    <x v="5"/>
    <x v="5"/>
    <n v="2016"/>
    <n v="6"/>
    <d v="2016-06-21T00:00:00"/>
    <s v="Walencja"/>
    <x v="4"/>
    <x v="1"/>
    <n v="72"/>
    <n v="28"/>
  </r>
  <r>
    <x v="5"/>
    <x v="5"/>
    <n v="2016"/>
    <n v="6"/>
    <d v="2016-06-21T00:00:00"/>
    <s v="Walencja"/>
    <x v="0"/>
    <x v="1"/>
    <n v="42"/>
    <n v="90"/>
  </r>
  <r>
    <x v="5"/>
    <x v="5"/>
    <n v="2016"/>
    <n v="6"/>
    <d v="2016-06-21T00:00:00"/>
    <s v="Walencja"/>
    <x v="1"/>
    <x v="0"/>
    <n v="42"/>
    <n v="44"/>
  </r>
  <r>
    <x v="5"/>
    <x v="5"/>
    <n v="2016"/>
    <n v="6"/>
    <d v="2016-06-21T00:00:00"/>
    <s v="Walencja"/>
    <x v="3"/>
    <x v="0"/>
    <n v="33"/>
    <n v="26"/>
  </r>
  <r>
    <x v="5"/>
    <x v="5"/>
    <n v="2016"/>
    <n v="6"/>
    <d v="2016-06-21T00:00:00"/>
    <s v="Walencja"/>
    <x v="2"/>
    <x v="0"/>
    <n v="9"/>
    <n v="9"/>
  </r>
  <r>
    <x v="6"/>
    <x v="6"/>
    <n v="2016"/>
    <n v="7"/>
    <d v="2016-07-08T00:00:00"/>
    <s v="Algier"/>
    <x v="4"/>
    <x v="1"/>
    <n v="4"/>
    <n v="29"/>
  </r>
  <r>
    <x v="6"/>
    <x v="6"/>
    <n v="2016"/>
    <n v="7"/>
    <d v="2016-07-08T00:00:00"/>
    <s v="Algier"/>
    <x v="2"/>
    <x v="1"/>
    <n v="37"/>
    <n v="12"/>
  </r>
  <r>
    <x v="6"/>
    <x v="6"/>
    <n v="2016"/>
    <n v="7"/>
    <d v="2016-07-08T00:00:00"/>
    <s v="Algier"/>
    <x v="1"/>
    <x v="0"/>
    <n v="35"/>
    <n v="42"/>
  </r>
  <r>
    <x v="6"/>
    <x v="6"/>
    <n v="2016"/>
    <n v="7"/>
    <d v="2016-07-08T00:00:00"/>
    <s v="Algier"/>
    <x v="0"/>
    <x v="0"/>
    <n v="32"/>
    <n v="66"/>
  </r>
  <r>
    <x v="6"/>
    <x v="6"/>
    <n v="2016"/>
    <n v="7"/>
    <d v="2016-07-23T00:00:00"/>
    <s v="Tunis"/>
    <x v="0"/>
    <x v="1"/>
    <n v="32"/>
    <n v="92"/>
  </r>
  <r>
    <x v="6"/>
    <x v="6"/>
    <n v="2016"/>
    <n v="7"/>
    <d v="2016-07-23T00:00:00"/>
    <s v="Tunis"/>
    <x v="1"/>
    <x v="0"/>
    <n v="48"/>
    <n v="43"/>
  </r>
  <r>
    <x v="7"/>
    <x v="7"/>
    <n v="2016"/>
    <n v="8"/>
    <d v="2016-08-11T00:00:00"/>
    <s v="Benghazi"/>
    <x v="1"/>
    <x v="1"/>
    <n v="191"/>
    <n v="60"/>
  </r>
  <r>
    <x v="7"/>
    <x v="7"/>
    <n v="2016"/>
    <n v="8"/>
    <d v="2016-08-11T00:00:00"/>
    <s v="Benghazi"/>
    <x v="3"/>
    <x v="0"/>
    <n v="9"/>
    <n v="24"/>
  </r>
  <r>
    <x v="7"/>
    <x v="7"/>
    <n v="2016"/>
    <n v="8"/>
    <d v="2016-08-11T00:00:00"/>
    <s v="Benghazi"/>
    <x v="0"/>
    <x v="0"/>
    <n v="36"/>
    <n v="65"/>
  </r>
  <r>
    <x v="8"/>
    <x v="8"/>
    <n v="2016"/>
    <n v="9"/>
    <d v="2016-09-06T00:00:00"/>
    <s v="Aleksandria"/>
    <x v="2"/>
    <x v="0"/>
    <n v="47"/>
    <n v="7"/>
  </r>
  <r>
    <x v="8"/>
    <x v="8"/>
    <n v="2016"/>
    <n v="9"/>
    <d v="2016-09-06T00:00:00"/>
    <s v="Aleksandria"/>
    <x v="1"/>
    <x v="1"/>
    <n v="4"/>
    <n v="63"/>
  </r>
  <r>
    <x v="8"/>
    <x v="8"/>
    <n v="2016"/>
    <n v="9"/>
    <d v="2016-09-06T00:00:00"/>
    <s v="Aleksandria"/>
    <x v="4"/>
    <x v="0"/>
    <n v="8"/>
    <n v="19"/>
  </r>
  <r>
    <x v="8"/>
    <x v="8"/>
    <n v="2016"/>
    <n v="9"/>
    <d v="2016-09-06T00:00:00"/>
    <s v="Aleksandria"/>
    <x v="3"/>
    <x v="0"/>
    <n v="3"/>
    <n v="22"/>
  </r>
  <r>
    <x v="8"/>
    <x v="8"/>
    <n v="2016"/>
    <n v="9"/>
    <d v="2016-09-06T00:00:00"/>
    <s v="Aleksandria"/>
    <x v="0"/>
    <x v="0"/>
    <n v="41"/>
    <n v="59"/>
  </r>
  <r>
    <x v="8"/>
    <x v="8"/>
    <n v="2016"/>
    <n v="9"/>
    <d v="2016-09-27T00:00:00"/>
    <s v="Bejrut"/>
    <x v="1"/>
    <x v="0"/>
    <n v="44"/>
    <n v="40"/>
  </r>
  <r>
    <x v="8"/>
    <x v="8"/>
    <n v="2016"/>
    <n v="9"/>
    <d v="2016-09-27T00:00:00"/>
    <s v="Bejrut"/>
    <x v="2"/>
    <x v="1"/>
    <n v="45"/>
    <n v="12"/>
  </r>
  <r>
    <x v="8"/>
    <x v="8"/>
    <n v="2016"/>
    <n v="9"/>
    <d v="2016-09-27T00:00:00"/>
    <s v="Bejrut"/>
    <x v="4"/>
    <x v="0"/>
    <n v="40"/>
    <n v="20"/>
  </r>
  <r>
    <x v="8"/>
    <x v="8"/>
    <n v="2016"/>
    <n v="9"/>
    <d v="2016-09-27T00:00:00"/>
    <s v="Bejrut"/>
    <x v="0"/>
    <x v="0"/>
    <n v="3"/>
    <n v="63"/>
  </r>
  <r>
    <x v="8"/>
    <x v="8"/>
    <n v="2016"/>
    <n v="9"/>
    <d v="2016-09-27T00:00:00"/>
    <s v="Bejrut"/>
    <x v="3"/>
    <x v="0"/>
    <n v="17"/>
    <n v="24"/>
  </r>
  <r>
    <x v="9"/>
    <x v="9"/>
    <n v="2016"/>
    <n v="10"/>
    <d v="2016-10-21T00:00:00"/>
    <s v="Palermo"/>
    <x v="2"/>
    <x v="1"/>
    <n v="2"/>
    <n v="12"/>
  </r>
  <r>
    <x v="9"/>
    <x v="9"/>
    <n v="2016"/>
    <n v="10"/>
    <d v="2016-10-21T00:00:00"/>
    <s v="Palermo"/>
    <x v="4"/>
    <x v="0"/>
    <n v="14"/>
    <n v="19"/>
  </r>
  <r>
    <x v="9"/>
    <x v="9"/>
    <n v="2016"/>
    <n v="10"/>
    <d v="2016-10-21T00:00:00"/>
    <s v="Palermo"/>
    <x v="3"/>
    <x v="0"/>
    <n v="23"/>
    <n v="23"/>
  </r>
  <r>
    <x v="10"/>
    <x v="10"/>
    <n v="2016"/>
    <n v="11"/>
    <d v="2016-11-08T00:00:00"/>
    <s v="Neapol"/>
    <x v="2"/>
    <x v="0"/>
    <n v="11"/>
    <n v="8"/>
  </r>
  <r>
    <x v="10"/>
    <x v="10"/>
    <n v="2016"/>
    <n v="11"/>
    <d v="2016-11-08T00:00:00"/>
    <s v="Neapol"/>
    <x v="0"/>
    <x v="0"/>
    <n v="17"/>
    <n v="66"/>
  </r>
  <r>
    <x v="10"/>
    <x v="10"/>
    <n v="2016"/>
    <n v="11"/>
    <d v="2016-11-08T00:00:00"/>
    <s v="Neapol"/>
    <x v="1"/>
    <x v="0"/>
    <n v="30"/>
    <n v="41"/>
  </r>
  <r>
    <x v="10"/>
    <x v="10"/>
    <n v="2016"/>
    <n v="11"/>
    <d v="2016-11-30T00:00:00"/>
    <s v="Monako"/>
    <x v="0"/>
    <x v="1"/>
    <n v="97"/>
    <n v="98"/>
  </r>
  <r>
    <x v="10"/>
    <x v="10"/>
    <n v="2016"/>
    <n v="11"/>
    <d v="2016-11-30T00:00:00"/>
    <s v="Monako"/>
    <x v="2"/>
    <x v="1"/>
    <n v="11"/>
    <n v="12"/>
  </r>
  <r>
    <x v="10"/>
    <x v="10"/>
    <n v="2016"/>
    <n v="11"/>
    <d v="2016-11-30T00:00:00"/>
    <s v="Monako"/>
    <x v="4"/>
    <x v="0"/>
    <n v="17"/>
    <n v="20"/>
  </r>
  <r>
    <x v="10"/>
    <x v="10"/>
    <n v="2016"/>
    <n v="11"/>
    <d v="2016-11-30T00:00:00"/>
    <s v="Monako"/>
    <x v="3"/>
    <x v="0"/>
    <n v="4"/>
    <n v="23"/>
  </r>
  <r>
    <x v="11"/>
    <x v="11"/>
    <n v="2016"/>
    <n v="12"/>
    <d v="2016-12-25T00:00:00"/>
    <s v="Barcelona"/>
    <x v="4"/>
    <x v="1"/>
    <n v="79"/>
    <n v="31"/>
  </r>
  <r>
    <x v="11"/>
    <x v="11"/>
    <n v="2016"/>
    <n v="12"/>
    <d v="2016-12-25T00:00:00"/>
    <s v="Barcelona"/>
    <x v="0"/>
    <x v="0"/>
    <n v="33"/>
    <n v="60"/>
  </r>
  <r>
    <x v="11"/>
    <x v="11"/>
    <n v="2016"/>
    <n v="12"/>
    <d v="2016-12-25T00:00:00"/>
    <s v="Barcelona"/>
    <x v="3"/>
    <x v="0"/>
    <n v="26"/>
    <n v="23"/>
  </r>
  <r>
    <x v="12"/>
    <x v="12"/>
    <n v="2017"/>
    <n v="1"/>
    <d v="2017-01-07T00:00:00"/>
    <s v="Walencja"/>
    <x v="4"/>
    <x v="0"/>
    <n v="40"/>
    <n v="22"/>
  </r>
  <r>
    <x v="12"/>
    <x v="12"/>
    <n v="2017"/>
    <n v="1"/>
    <d v="2017-01-07T00:00:00"/>
    <s v="Walencja"/>
    <x v="2"/>
    <x v="0"/>
    <n v="42"/>
    <n v="9"/>
  </r>
  <r>
    <x v="12"/>
    <x v="12"/>
    <n v="2017"/>
    <n v="1"/>
    <d v="2017-01-07T00:00:00"/>
    <s v="Walencja"/>
    <x v="3"/>
    <x v="0"/>
    <n v="42"/>
    <n v="26"/>
  </r>
  <r>
    <x v="12"/>
    <x v="12"/>
    <n v="2017"/>
    <n v="1"/>
    <d v="2017-01-07T00:00:00"/>
    <s v="Walencja"/>
    <x v="0"/>
    <x v="0"/>
    <n v="9"/>
    <n v="70"/>
  </r>
  <r>
    <x v="12"/>
    <x v="12"/>
    <n v="2017"/>
    <n v="1"/>
    <d v="2017-01-07T00:00:00"/>
    <s v="Walencja"/>
    <x v="1"/>
    <x v="0"/>
    <n v="39"/>
    <n v="44"/>
  </r>
  <r>
    <x v="12"/>
    <x v="12"/>
    <n v="2017"/>
    <n v="1"/>
    <d v="2017-01-24T00:00:00"/>
    <s v="Algier"/>
    <x v="1"/>
    <x v="1"/>
    <n v="112"/>
    <n v="59"/>
  </r>
  <r>
    <x v="12"/>
    <x v="12"/>
    <n v="2017"/>
    <n v="1"/>
    <d v="2017-01-24T00:00:00"/>
    <s v="Algier"/>
    <x v="0"/>
    <x v="0"/>
    <n v="34"/>
    <n v="66"/>
  </r>
  <r>
    <x v="12"/>
    <x v="12"/>
    <n v="2017"/>
    <n v="1"/>
    <d v="2017-01-24T00:00:00"/>
    <s v="Algier"/>
    <x v="4"/>
    <x v="0"/>
    <n v="5"/>
    <n v="21"/>
  </r>
  <r>
    <x v="13"/>
    <x v="13"/>
    <n v="2017"/>
    <n v="2"/>
    <d v="2017-02-08T00:00:00"/>
    <s v="Tunis"/>
    <x v="0"/>
    <x v="1"/>
    <n v="74"/>
    <n v="92"/>
  </r>
  <r>
    <x v="13"/>
    <x v="13"/>
    <n v="2017"/>
    <n v="2"/>
    <d v="2017-02-08T00:00:00"/>
    <s v="Tunis"/>
    <x v="3"/>
    <x v="0"/>
    <n v="14"/>
    <n v="26"/>
  </r>
  <r>
    <x v="13"/>
    <x v="13"/>
    <n v="2017"/>
    <n v="2"/>
    <d v="2017-02-27T00:00:00"/>
    <s v="Benghazi"/>
    <x v="1"/>
    <x v="1"/>
    <n v="1"/>
    <n v="60"/>
  </r>
  <r>
    <x v="13"/>
    <x v="13"/>
    <n v="2017"/>
    <n v="2"/>
    <d v="2017-02-27T00:00:00"/>
    <s v="Benghazi"/>
    <x v="3"/>
    <x v="1"/>
    <n v="43"/>
    <n v="36"/>
  </r>
  <r>
    <x v="13"/>
    <x v="13"/>
    <n v="2017"/>
    <n v="2"/>
    <d v="2017-02-27T00:00:00"/>
    <s v="Benghazi"/>
    <x v="2"/>
    <x v="0"/>
    <n v="30"/>
    <n v="8"/>
  </r>
  <r>
    <x v="13"/>
    <x v="13"/>
    <n v="2017"/>
    <n v="2"/>
    <d v="2017-02-27T00:00:00"/>
    <s v="Benghazi"/>
    <x v="4"/>
    <x v="0"/>
    <n v="14"/>
    <n v="20"/>
  </r>
  <r>
    <x v="14"/>
    <x v="14"/>
    <n v="2017"/>
    <n v="3"/>
    <d v="2017-03-25T00:00:00"/>
    <s v="Aleksandria"/>
    <x v="3"/>
    <x v="1"/>
    <n v="33"/>
    <n v="38"/>
  </r>
  <r>
    <x v="14"/>
    <x v="14"/>
    <n v="2017"/>
    <n v="3"/>
    <d v="2017-03-25T00:00:00"/>
    <s v="Aleksandria"/>
    <x v="1"/>
    <x v="0"/>
    <n v="35"/>
    <n v="37"/>
  </r>
  <r>
    <x v="14"/>
    <x v="14"/>
    <n v="2017"/>
    <n v="3"/>
    <d v="2017-03-25T00:00:00"/>
    <s v="Aleksandria"/>
    <x v="4"/>
    <x v="0"/>
    <n v="40"/>
    <n v="19"/>
  </r>
  <r>
    <x v="15"/>
    <x v="15"/>
    <n v="2017"/>
    <n v="4"/>
    <d v="2017-04-15T00:00:00"/>
    <s v="Bejrut"/>
    <x v="3"/>
    <x v="1"/>
    <n v="21"/>
    <n v="36"/>
  </r>
  <r>
    <x v="15"/>
    <x v="15"/>
    <n v="2017"/>
    <n v="4"/>
    <d v="2017-04-15T00:00:00"/>
    <s v="Bejrut"/>
    <x v="0"/>
    <x v="1"/>
    <n v="2"/>
    <n v="97"/>
  </r>
  <r>
    <x v="15"/>
    <x v="15"/>
    <n v="2017"/>
    <n v="4"/>
    <d v="2017-04-15T00:00:00"/>
    <s v="Bejrut"/>
    <x v="4"/>
    <x v="0"/>
    <n v="12"/>
    <n v="20"/>
  </r>
  <r>
    <x v="15"/>
    <x v="15"/>
    <n v="2017"/>
    <n v="4"/>
    <d v="2017-04-15T00:00:00"/>
    <s v="Bejrut"/>
    <x v="2"/>
    <x v="0"/>
    <n v="15"/>
    <n v="8"/>
  </r>
  <r>
    <x v="15"/>
    <x v="15"/>
    <n v="2017"/>
    <n v="4"/>
    <d v="2017-04-15T00:00:00"/>
    <s v="Bejrut"/>
    <x v="1"/>
    <x v="0"/>
    <n v="1"/>
    <n v="40"/>
  </r>
  <r>
    <x v="16"/>
    <x v="16"/>
    <n v="2017"/>
    <n v="5"/>
    <d v="2017-05-09T00:00:00"/>
    <s v="Palermo"/>
    <x v="2"/>
    <x v="1"/>
    <n v="86"/>
    <n v="12"/>
  </r>
  <r>
    <x v="16"/>
    <x v="16"/>
    <n v="2017"/>
    <n v="5"/>
    <d v="2017-05-09T00:00:00"/>
    <s v="Palermo"/>
    <x v="4"/>
    <x v="1"/>
    <n v="110"/>
    <n v="31"/>
  </r>
  <r>
    <x v="16"/>
    <x v="16"/>
    <n v="2017"/>
    <n v="5"/>
    <d v="2017-05-09T00:00:00"/>
    <s v="Palermo"/>
    <x v="1"/>
    <x v="0"/>
    <n v="33"/>
    <n v="38"/>
  </r>
  <r>
    <x v="16"/>
    <x v="16"/>
    <n v="2017"/>
    <n v="5"/>
    <d v="2017-05-09T00:00:00"/>
    <s v="Palermo"/>
    <x v="3"/>
    <x v="0"/>
    <n v="13"/>
    <n v="23"/>
  </r>
  <r>
    <x v="16"/>
    <x v="16"/>
    <n v="2017"/>
    <n v="5"/>
    <d v="2017-05-09T00:00:00"/>
    <s v="Palermo"/>
    <x v="0"/>
    <x v="0"/>
    <n v="37"/>
    <n v="61"/>
  </r>
  <r>
    <x v="16"/>
    <x v="16"/>
    <n v="2017"/>
    <n v="5"/>
    <d v="2017-05-27T00:00:00"/>
    <s v="Neapol"/>
    <x v="2"/>
    <x v="1"/>
    <n v="1"/>
    <n v="12"/>
  </r>
  <r>
    <x v="16"/>
    <x v="16"/>
    <n v="2017"/>
    <n v="5"/>
    <d v="2017-05-27T00:00:00"/>
    <s v="Neapol"/>
    <x v="1"/>
    <x v="1"/>
    <n v="68"/>
    <n v="59"/>
  </r>
  <r>
    <x v="16"/>
    <x v="16"/>
    <n v="2017"/>
    <n v="5"/>
    <d v="2017-05-27T00:00:00"/>
    <s v="Neapol"/>
    <x v="0"/>
    <x v="0"/>
    <n v="35"/>
    <n v="66"/>
  </r>
  <r>
    <x v="16"/>
    <x v="16"/>
    <n v="2017"/>
    <n v="5"/>
    <d v="2017-05-27T00:00:00"/>
    <s v="Neapol"/>
    <x v="4"/>
    <x v="0"/>
    <n v="25"/>
    <n v="21"/>
  </r>
  <r>
    <x v="16"/>
    <x v="16"/>
    <n v="2017"/>
    <n v="5"/>
    <d v="2017-05-27T00:00:00"/>
    <s v="Neapol"/>
    <x v="3"/>
    <x v="0"/>
    <n v="10"/>
    <n v="25"/>
  </r>
  <r>
    <x v="17"/>
    <x v="17"/>
    <n v="2017"/>
    <n v="6"/>
    <d v="2017-06-18T00:00:00"/>
    <s v="Monako"/>
    <x v="3"/>
    <x v="1"/>
    <n v="38"/>
    <n v="37"/>
  </r>
  <r>
    <x v="17"/>
    <x v="17"/>
    <n v="2017"/>
    <n v="6"/>
    <d v="2017-06-18T00:00:00"/>
    <s v="Monako"/>
    <x v="2"/>
    <x v="0"/>
    <n v="22"/>
    <n v="8"/>
  </r>
  <r>
    <x v="17"/>
    <x v="17"/>
    <n v="2017"/>
    <n v="6"/>
    <d v="2017-06-18T00:00:00"/>
    <s v="Monako"/>
    <x v="4"/>
    <x v="0"/>
    <n v="25"/>
    <n v="20"/>
  </r>
  <r>
    <x v="17"/>
    <x v="17"/>
    <n v="2017"/>
    <n v="6"/>
    <d v="2017-06-18T00:00:00"/>
    <s v="Monako"/>
    <x v="1"/>
    <x v="0"/>
    <n v="8"/>
    <n v="39"/>
  </r>
  <r>
    <x v="17"/>
    <x v="17"/>
    <n v="2017"/>
    <n v="6"/>
    <d v="2017-06-18T00:00:00"/>
    <s v="Monako"/>
    <x v="0"/>
    <x v="0"/>
    <n v="45"/>
    <n v="62"/>
  </r>
  <r>
    <x v="18"/>
    <x v="18"/>
    <n v="2017"/>
    <n v="7"/>
    <d v="2017-07-13T00:00:00"/>
    <s v="Barcelona"/>
    <x v="0"/>
    <x v="1"/>
    <n v="116"/>
    <n v="100"/>
  </r>
  <r>
    <x v="18"/>
    <x v="18"/>
    <n v="2017"/>
    <n v="7"/>
    <d v="2017-07-13T00:00:00"/>
    <s v="Barcelona"/>
    <x v="4"/>
    <x v="0"/>
    <n v="29"/>
    <n v="19"/>
  </r>
  <r>
    <x v="18"/>
    <x v="18"/>
    <n v="2017"/>
    <n v="7"/>
    <d v="2017-07-26T00:00:00"/>
    <s v="Walencja"/>
    <x v="3"/>
    <x v="1"/>
    <n v="5"/>
    <n v="34"/>
  </r>
  <r>
    <x v="18"/>
    <x v="18"/>
    <n v="2017"/>
    <n v="7"/>
    <d v="2017-07-26T00:00:00"/>
    <s v="Walencja"/>
    <x v="2"/>
    <x v="1"/>
    <n v="22"/>
    <n v="11"/>
  </r>
  <r>
    <x v="18"/>
    <x v="18"/>
    <n v="2017"/>
    <n v="7"/>
    <d v="2017-07-26T00:00:00"/>
    <s v="Walencja"/>
    <x v="4"/>
    <x v="0"/>
    <n v="37"/>
    <n v="22"/>
  </r>
  <r>
    <x v="18"/>
    <x v="18"/>
    <n v="2017"/>
    <n v="7"/>
    <d v="2017-07-26T00:00:00"/>
    <s v="Walencja"/>
    <x v="0"/>
    <x v="0"/>
    <n v="10"/>
    <n v="70"/>
  </r>
  <r>
    <x v="18"/>
    <x v="18"/>
    <n v="2017"/>
    <n v="7"/>
    <d v="2017-07-26T00:00:00"/>
    <s v="Walencja"/>
    <x v="1"/>
    <x v="0"/>
    <n v="42"/>
    <n v="44"/>
  </r>
  <r>
    <x v="19"/>
    <x v="19"/>
    <n v="2017"/>
    <n v="8"/>
    <d v="2017-08-12T00:00:00"/>
    <s v="Algier"/>
    <x v="0"/>
    <x v="1"/>
    <n v="11"/>
    <n v="94"/>
  </r>
  <r>
    <x v="19"/>
    <x v="19"/>
    <n v="2017"/>
    <n v="8"/>
    <d v="2017-08-12T00:00:00"/>
    <s v="Algier"/>
    <x v="1"/>
    <x v="1"/>
    <n v="48"/>
    <n v="59"/>
  </r>
  <r>
    <x v="19"/>
    <x v="19"/>
    <n v="2017"/>
    <n v="8"/>
    <d v="2017-08-12T00:00:00"/>
    <s v="Algier"/>
    <x v="4"/>
    <x v="0"/>
    <n v="20"/>
    <n v="21"/>
  </r>
  <r>
    <x v="19"/>
    <x v="19"/>
    <n v="2017"/>
    <n v="8"/>
    <d v="2017-08-12T00:00:00"/>
    <s v="Algier"/>
    <x v="3"/>
    <x v="0"/>
    <n v="26"/>
    <n v="25"/>
  </r>
  <r>
    <x v="19"/>
    <x v="19"/>
    <n v="2017"/>
    <n v="8"/>
    <d v="2017-08-27T00:00:00"/>
    <s v="Tunis"/>
    <x v="2"/>
    <x v="0"/>
    <n v="24"/>
    <n v="9"/>
  </r>
  <r>
    <x v="19"/>
    <x v="19"/>
    <n v="2017"/>
    <n v="8"/>
    <d v="2017-08-27T00:00:00"/>
    <s v="Tunis"/>
    <x v="0"/>
    <x v="0"/>
    <n v="38"/>
    <n v="68"/>
  </r>
  <r>
    <x v="19"/>
    <x v="19"/>
    <n v="2017"/>
    <n v="8"/>
    <d v="2017-08-27T00:00:00"/>
    <s v="Tunis"/>
    <x v="4"/>
    <x v="0"/>
    <n v="14"/>
    <n v="21"/>
  </r>
  <r>
    <x v="19"/>
    <x v="19"/>
    <n v="2017"/>
    <n v="8"/>
    <d v="2017-08-27T00:00:00"/>
    <s v="Tunis"/>
    <x v="1"/>
    <x v="0"/>
    <n v="4"/>
    <n v="43"/>
  </r>
  <r>
    <x v="20"/>
    <x v="20"/>
    <n v="2017"/>
    <n v="9"/>
    <d v="2017-09-15T00:00:00"/>
    <s v="Benghazi"/>
    <x v="3"/>
    <x v="1"/>
    <n v="19"/>
    <n v="36"/>
  </r>
  <r>
    <x v="20"/>
    <x v="20"/>
    <n v="2017"/>
    <n v="9"/>
    <d v="2017-09-15T00:00:00"/>
    <s v="Benghazi"/>
    <x v="0"/>
    <x v="0"/>
    <n v="30"/>
    <n v="65"/>
  </r>
  <r>
    <x v="21"/>
    <x v="21"/>
    <n v="2017"/>
    <n v="10"/>
    <d v="2017-10-11T00:00:00"/>
    <s v="Aleksandria"/>
    <x v="1"/>
    <x v="1"/>
    <n v="6"/>
    <n v="63"/>
  </r>
  <r>
    <x v="21"/>
    <x v="21"/>
    <n v="2017"/>
    <n v="10"/>
    <d v="2017-10-11T00:00:00"/>
    <s v="Aleksandria"/>
    <x v="0"/>
    <x v="0"/>
    <n v="43"/>
    <n v="59"/>
  </r>
  <r>
    <x v="22"/>
    <x v="22"/>
    <n v="2017"/>
    <n v="11"/>
    <d v="2017-11-01T00:00:00"/>
    <s v="Bejrut"/>
    <x v="1"/>
    <x v="1"/>
    <n v="1"/>
    <n v="61"/>
  </r>
  <r>
    <x v="22"/>
    <x v="22"/>
    <n v="2017"/>
    <n v="11"/>
    <d v="2017-11-01T00:00:00"/>
    <s v="Bejrut"/>
    <x v="4"/>
    <x v="1"/>
    <n v="147"/>
    <n v="30"/>
  </r>
  <r>
    <x v="22"/>
    <x v="22"/>
    <n v="2017"/>
    <n v="11"/>
    <d v="2017-11-01T00:00:00"/>
    <s v="Bejrut"/>
    <x v="2"/>
    <x v="0"/>
    <n v="15"/>
    <n v="8"/>
  </r>
  <r>
    <x v="22"/>
    <x v="22"/>
    <n v="2017"/>
    <n v="11"/>
    <d v="2017-11-01T00:00:00"/>
    <s v="Bejrut"/>
    <x v="0"/>
    <x v="0"/>
    <n v="24"/>
    <n v="63"/>
  </r>
  <r>
    <x v="22"/>
    <x v="22"/>
    <n v="2017"/>
    <n v="11"/>
    <d v="2017-11-01T00:00:00"/>
    <s v="Bejrut"/>
    <x v="3"/>
    <x v="0"/>
    <n v="19"/>
    <n v="24"/>
  </r>
  <r>
    <x v="22"/>
    <x v="22"/>
    <n v="2017"/>
    <n v="11"/>
    <d v="2017-11-25T00:00:00"/>
    <s v="Palermo"/>
    <x v="0"/>
    <x v="1"/>
    <n v="134"/>
    <n v="99"/>
  </r>
  <r>
    <x v="22"/>
    <x v="22"/>
    <n v="2017"/>
    <n v="11"/>
    <d v="2017-11-25T00:00:00"/>
    <s v="Palermo"/>
    <x v="1"/>
    <x v="0"/>
    <n v="12"/>
    <n v="38"/>
  </r>
  <r>
    <x v="23"/>
    <x v="23"/>
    <n v="2017"/>
    <n v="12"/>
    <d v="2017-12-13T00:00:00"/>
    <s v="Neapol"/>
    <x v="4"/>
    <x v="1"/>
    <n v="4"/>
    <n v="30"/>
  </r>
  <r>
    <x v="23"/>
    <x v="23"/>
    <n v="2017"/>
    <n v="12"/>
    <d v="2017-12-13T00:00:00"/>
    <s v="Neapol"/>
    <x v="2"/>
    <x v="0"/>
    <n v="26"/>
    <n v="8"/>
  </r>
  <r>
    <x v="23"/>
    <x v="23"/>
    <n v="2017"/>
    <n v="12"/>
    <d v="2017-12-13T00:00:00"/>
    <s v="Neapol"/>
    <x v="0"/>
    <x v="0"/>
    <n v="38"/>
    <n v="66"/>
  </r>
  <r>
    <x v="24"/>
    <x v="24"/>
    <n v="2018"/>
    <n v="1"/>
    <d v="2018-01-04T00:00:00"/>
    <s v="Monako"/>
    <x v="0"/>
    <x v="1"/>
    <n v="38"/>
    <n v="98"/>
  </r>
  <r>
    <x v="24"/>
    <x v="24"/>
    <n v="2018"/>
    <n v="1"/>
    <d v="2018-01-04T00:00:00"/>
    <s v="Monako"/>
    <x v="3"/>
    <x v="1"/>
    <n v="44"/>
    <n v="37"/>
  </r>
  <r>
    <x v="24"/>
    <x v="24"/>
    <n v="2018"/>
    <n v="1"/>
    <d v="2018-01-04T00:00:00"/>
    <s v="Monako"/>
    <x v="2"/>
    <x v="0"/>
    <n v="21"/>
    <n v="8"/>
  </r>
  <r>
    <x v="24"/>
    <x v="24"/>
    <n v="2018"/>
    <n v="1"/>
    <d v="2018-01-04T00:00:00"/>
    <s v="Monako"/>
    <x v="1"/>
    <x v="0"/>
    <n v="10"/>
    <n v="39"/>
  </r>
  <r>
    <x v="24"/>
    <x v="24"/>
    <n v="2018"/>
    <n v="1"/>
    <d v="2018-01-29T00:00:00"/>
    <s v="Barcelona"/>
    <x v="3"/>
    <x v="1"/>
    <n v="15"/>
    <n v="38"/>
  </r>
  <r>
    <x v="24"/>
    <x v="24"/>
    <n v="2018"/>
    <n v="1"/>
    <d v="2018-01-29T00:00:00"/>
    <s v="Barcelona"/>
    <x v="1"/>
    <x v="1"/>
    <n v="22"/>
    <n v="63"/>
  </r>
  <r>
    <x v="24"/>
    <x v="24"/>
    <n v="2018"/>
    <n v="1"/>
    <d v="2018-01-29T00:00:00"/>
    <s v="Barcelona"/>
    <x v="0"/>
    <x v="0"/>
    <n v="9"/>
    <n v="60"/>
  </r>
  <r>
    <x v="24"/>
    <x v="24"/>
    <n v="2018"/>
    <n v="1"/>
    <d v="2018-01-29T00:00:00"/>
    <s v="Barcelona"/>
    <x v="4"/>
    <x v="0"/>
    <n v="6"/>
    <n v="19"/>
  </r>
  <r>
    <x v="24"/>
    <x v="24"/>
    <n v="2018"/>
    <n v="1"/>
    <d v="2018-01-29T00:00:00"/>
    <s v="Barcelona"/>
    <x v="2"/>
    <x v="0"/>
    <n v="4"/>
    <n v="8"/>
  </r>
  <r>
    <x v="24"/>
    <x v="24"/>
    <n v="2018"/>
    <n v="1"/>
    <d v="2018-01-30T00:00:00"/>
    <s v="Walencja"/>
    <x v="4"/>
    <x v="1"/>
    <n v="6"/>
    <n v="25"/>
  </r>
  <r>
    <x v="24"/>
    <x v="24"/>
    <n v="2018"/>
    <n v="1"/>
    <d v="2018-01-30T00:00:00"/>
    <s v="Walencja"/>
    <x v="0"/>
    <x v="0"/>
    <n v="48"/>
    <n v="79"/>
  </r>
  <r>
    <x v="25"/>
    <x v="25"/>
    <n v="2018"/>
    <n v="2"/>
    <d v="2018-02-16T00:00:00"/>
    <s v="Algier"/>
    <x v="1"/>
    <x v="0"/>
    <n v="34"/>
    <n v="42"/>
  </r>
  <r>
    <x v="25"/>
    <x v="25"/>
    <n v="2018"/>
    <n v="2"/>
    <d v="2018-02-16T00:00:00"/>
    <s v="Algier"/>
    <x v="3"/>
    <x v="1"/>
    <n v="49"/>
    <n v="35"/>
  </r>
  <r>
    <x v="25"/>
    <x v="25"/>
    <n v="2018"/>
    <n v="2"/>
    <d v="2018-02-16T00:00:00"/>
    <s v="Algier"/>
    <x v="2"/>
    <x v="0"/>
    <n v="10"/>
    <n v="8"/>
  </r>
  <r>
    <x v="25"/>
    <x v="25"/>
    <n v="2018"/>
    <n v="2"/>
    <d v="2018-02-16T00:00:00"/>
    <s v="Algier"/>
    <x v="4"/>
    <x v="0"/>
    <n v="47"/>
    <n v="21"/>
  </r>
  <r>
    <x v="25"/>
    <x v="25"/>
    <n v="2018"/>
    <n v="2"/>
    <d v="2018-02-16T00:00:00"/>
    <s v="Algier"/>
    <x v="0"/>
    <x v="0"/>
    <n v="48"/>
    <n v="66"/>
  </r>
  <r>
    <x v="26"/>
    <x v="26"/>
    <n v="2018"/>
    <n v="3"/>
    <d v="2018-03-03T00:00:00"/>
    <s v="Tunis"/>
    <x v="1"/>
    <x v="1"/>
    <n v="34"/>
    <n v="58"/>
  </r>
  <r>
    <x v="26"/>
    <x v="26"/>
    <n v="2018"/>
    <n v="3"/>
    <d v="2018-03-03T00:00:00"/>
    <s v="Tunis"/>
    <x v="2"/>
    <x v="0"/>
    <n v="5"/>
    <n v="9"/>
  </r>
  <r>
    <x v="26"/>
    <x v="26"/>
    <n v="2018"/>
    <n v="3"/>
    <d v="2018-03-22T00:00:00"/>
    <s v="Benghazi"/>
    <x v="4"/>
    <x v="1"/>
    <n v="46"/>
    <n v="30"/>
  </r>
  <r>
    <x v="26"/>
    <x v="26"/>
    <n v="2018"/>
    <n v="3"/>
    <d v="2018-03-22T00:00:00"/>
    <s v="Benghazi"/>
    <x v="0"/>
    <x v="0"/>
    <n v="49"/>
    <n v="65"/>
  </r>
  <r>
    <x v="26"/>
    <x v="26"/>
    <n v="2018"/>
    <n v="3"/>
    <d v="2018-03-22T00:00:00"/>
    <s v="Benghazi"/>
    <x v="2"/>
    <x v="0"/>
    <n v="16"/>
    <n v="8"/>
  </r>
  <r>
    <x v="27"/>
    <x v="27"/>
    <n v="2018"/>
    <n v="4"/>
    <d v="2018-04-17T00:00:00"/>
    <s v="Aleksandria"/>
    <x v="1"/>
    <x v="0"/>
    <n v="5"/>
    <n v="37"/>
  </r>
  <r>
    <x v="27"/>
    <x v="27"/>
    <n v="2018"/>
    <n v="4"/>
    <d v="2018-04-17T00:00:00"/>
    <s v="Aleksandria"/>
    <x v="4"/>
    <x v="1"/>
    <n v="1"/>
    <n v="32"/>
  </r>
  <r>
    <x v="27"/>
    <x v="27"/>
    <n v="2018"/>
    <n v="4"/>
    <d v="2018-04-17T00:00:00"/>
    <s v="Aleksandria"/>
    <x v="2"/>
    <x v="0"/>
    <n v="34"/>
    <n v="7"/>
  </r>
  <r>
    <x v="27"/>
    <x v="27"/>
    <n v="2018"/>
    <n v="4"/>
    <d v="2018-04-17T00:00:00"/>
    <s v="Aleksandria"/>
    <x v="0"/>
    <x v="0"/>
    <n v="29"/>
    <n v="59"/>
  </r>
  <r>
    <x v="28"/>
    <x v="28"/>
    <n v="2018"/>
    <n v="5"/>
    <d v="2018-05-08T00:00:00"/>
    <s v="Bejrut"/>
    <x v="3"/>
    <x v="0"/>
    <n v="34"/>
    <n v="24"/>
  </r>
  <r>
    <x v="28"/>
    <x v="28"/>
    <n v="2018"/>
    <n v="5"/>
    <d v="2018-05-08T00:00:00"/>
    <s v="Bejrut"/>
    <x v="4"/>
    <x v="0"/>
    <n v="27"/>
    <n v="20"/>
  </r>
  <r>
    <x v="28"/>
    <x v="28"/>
    <n v="2018"/>
    <n v="5"/>
    <d v="2018-05-08T00:00:00"/>
    <s v="Bejrut"/>
    <x v="2"/>
    <x v="0"/>
    <n v="40"/>
    <n v="8"/>
  </r>
  <r>
    <x v="29"/>
    <x v="29"/>
    <n v="2018"/>
    <n v="6"/>
    <d v="2018-06-01T00:00:00"/>
    <s v="Palermo"/>
    <x v="0"/>
    <x v="1"/>
    <n v="184"/>
    <n v="99"/>
  </r>
  <r>
    <x v="29"/>
    <x v="29"/>
    <n v="2018"/>
    <n v="6"/>
    <d v="2018-06-01T00:00:00"/>
    <s v="Palermo"/>
    <x v="1"/>
    <x v="0"/>
    <n v="48"/>
    <n v="38"/>
  </r>
  <r>
    <x v="29"/>
    <x v="29"/>
    <n v="2018"/>
    <n v="6"/>
    <d v="2018-06-01T00:00:00"/>
    <s v="Palermo"/>
    <x v="3"/>
    <x v="0"/>
    <n v="21"/>
    <n v="23"/>
  </r>
  <r>
    <x v="29"/>
    <x v="29"/>
    <n v="2018"/>
    <n v="6"/>
    <d v="2018-06-19T00:00:00"/>
    <s v="Neapol"/>
    <x v="0"/>
    <x v="0"/>
    <n v="47"/>
    <n v="66"/>
  </r>
  <r>
    <x v="29"/>
    <x v="29"/>
    <n v="2018"/>
    <n v="6"/>
    <d v="2018-06-19T00:00:00"/>
    <s v="Neapol"/>
    <x v="3"/>
    <x v="0"/>
    <n v="6"/>
    <n v="25"/>
  </r>
  <r>
    <x v="29"/>
    <x v="29"/>
    <n v="2018"/>
    <n v="6"/>
    <d v="2018-06-19T00:00:00"/>
    <s v="Neapol"/>
    <x v="1"/>
    <x v="0"/>
    <n v="47"/>
    <n v="41"/>
  </r>
  <r>
    <x v="30"/>
    <x v="30"/>
    <n v="2018"/>
    <n v="7"/>
    <d v="2018-07-11T00:00:00"/>
    <s v="Monako"/>
    <x v="2"/>
    <x v="1"/>
    <n v="192"/>
    <n v="12"/>
  </r>
  <r>
    <x v="30"/>
    <x v="30"/>
    <n v="2018"/>
    <n v="7"/>
    <d v="2018-07-11T00:00:00"/>
    <s v="Monako"/>
    <x v="3"/>
    <x v="1"/>
    <n v="48"/>
    <n v="37"/>
  </r>
  <r>
    <x v="30"/>
    <x v="30"/>
    <n v="2018"/>
    <n v="7"/>
    <d v="2018-07-11T00:00:00"/>
    <s v="Monako"/>
    <x v="0"/>
    <x v="0"/>
    <n v="18"/>
    <n v="62"/>
  </r>
  <r>
    <x v="30"/>
    <x v="30"/>
    <n v="2018"/>
    <n v="7"/>
    <d v="2018-07-11T00:00:00"/>
    <s v="Monako"/>
    <x v="1"/>
    <x v="0"/>
    <n v="25"/>
    <n v="39"/>
  </r>
  <r>
    <x v="30"/>
    <x v="30"/>
    <n v="2018"/>
    <n v="7"/>
    <d v="2018-07-11T00:00:00"/>
    <s v="Monako"/>
    <x v="4"/>
    <x v="0"/>
    <n v="2"/>
    <n v="20"/>
  </r>
  <r>
    <x v="31"/>
    <x v="31"/>
    <n v="2018"/>
    <n v="8"/>
    <d v="2018-08-05T00:00:00"/>
    <s v="Barcelona"/>
    <x v="3"/>
    <x v="1"/>
    <n v="13"/>
    <n v="38"/>
  </r>
  <r>
    <x v="31"/>
    <x v="31"/>
    <n v="2018"/>
    <n v="8"/>
    <d v="2018-08-05T00:00:00"/>
    <s v="Barcelona"/>
    <x v="1"/>
    <x v="1"/>
    <n v="121"/>
    <n v="63"/>
  </r>
  <r>
    <x v="31"/>
    <x v="31"/>
    <n v="2018"/>
    <n v="8"/>
    <d v="2018-08-05T00:00:00"/>
    <s v="Barcelona"/>
    <x v="4"/>
    <x v="0"/>
    <n v="30"/>
    <n v="19"/>
  </r>
  <r>
    <x v="31"/>
    <x v="31"/>
    <n v="2018"/>
    <n v="8"/>
    <d v="2018-08-05T00:00:00"/>
    <s v="Barcelona"/>
    <x v="2"/>
    <x v="0"/>
    <n v="46"/>
    <n v="8"/>
  </r>
  <r>
    <x v="31"/>
    <x v="31"/>
    <n v="2018"/>
    <n v="8"/>
    <d v="2018-08-18T00:00:00"/>
    <s v="Walencja"/>
    <x v="2"/>
    <x v="1"/>
    <n v="49"/>
    <n v="11"/>
  </r>
  <r>
    <x v="31"/>
    <x v="31"/>
    <n v="2018"/>
    <n v="8"/>
    <d v="2018-08-18T00:00:00"/>
    <s v="Walencja"/>
    <x v="0"/>
    <x v="1"/>
    <n v="61"/>
    <n v="90"/>
  </r>
  <r>
    <x v="31"/>
    <x v="31"/>
    <n v="2018"/>
    <n v="8"/>
    <d v="2018-08-18T00:00:00"/>
    <s v="Walencja"/>
    <x v="4"/>
    <x v="0"/>
    <n v="19"/>
    <n v="22"/>
  </r>
  <r>
    <x v="31"/>
    <x v="31"/>
    <n v="2018"/>
    <n v="8"/>
    <d v="2018-08-18T00:00:00"/>
    <s v="Walencja"/>
    <x v="1"/>
    <x v="0"/>
    <n v="22"/>
    <n v="44"/>
  </r>
  <r>
    <x v="32"/>
    <x v="32"/>
    <n v="2018"/>
    <n v="9"/>
    <d v="2018-09-04T00:00:00"/>
    <s v="Algier"/>
    <x v="3"/>
    <x v="0"/>
    <n v="9"/>
    <n v="25"/>
  </r>
  <r>
    <x v="32"/>
    <x v="32"/>
    <n v="2018"/>
    <n v="9"/>
    <d v="2018-09-04T00:00:00"/>
    <s v="Algier"/>
    <x v="0"/>
    <x v="1"/>
    <n v="4"/>
    <n v="94"/>
  </r>
  <r>
    <x v="32"/>
    <x v="32"/>
    <n v="2018"/>
    <n v="9"/>
    <d v="2018-09-04T00:00:00"/>
    <s v="Algier"/>
    <x v="4"/>
    <x v="0"/>
    <n v="8"/>
    <n v="21"/>
  </r>
  <r>
    <x v="32"/>
    <x v="32"/>
    <n v="2018"/>
    <n v="9"/>
    <d v="2018-09-04T00:00:00"/>
    <s v="Algier"/>
    <x v="2"/>
    <x v="0"/>
    <n v="47"/>
    <n v="8"/>
  </r>
  <r>
    <x v="32"/>
    <x v="32"/>
    <n v="2018"/>
    <n v="9"/>
    <d v="2018-09-19T00:00:00"/>
    <s v="Tunis"/>
    <x v="4"/>
    <x v="1"/>
    <n v="82"/>
    <n v="29"/>
  </r>
  <r>
    <x v="32"/>
    <x v="32"/>
    <n v="2018"/>
    <n v="9"/>
    <d v="2018-09-19T00:00:00"/>
    <s v="Tunis"/>
    <x v="1"/>
    <x v="1"/>
    <n v="26"/>
    <n v="58"/>
  </r>
  <r>
    <x v="32"/>
    <x v="32"/>
    <n v="2018"/>
    <n v="9"/>
    <d v="2018-09-19T00:00:00"/>
    <s v="Tunis"/>
    <x v="2"/>
    <x v="0"/>
    <n v="24"/>
    <n v="9"/>
  </r>
  <r>
    <x v="32"/>
    <x v="32"/>
    <n v="2018"/>
    <n v="9"/>
    <d v="2018-09-19T00:00:00"/>
    <s v="Tunis"/>
    <x v="3"/>
    <x v="0"/>
    <n v="36"/>
    <n v="26"/>
  </r>
  <r>
    <x v="32"/>
    <x v="32"/>
    <n v="2018"/>
    <n v="9"/>
    <d v="2018-09-19T00:00:00"/>
    <s v="Tunis"/>
    <x v="0"/>
    <x v="0"/>
    <n v="6"/>
    <n v="68"/>
  </r>
  <r>
    <x v="33"/>
    <x v="33"/>
    <n v="2018"/>
    <n v="10"/>
    <d v="2018-10-08T00:00:00"/>
    <s v="Benghazi"/>
    <x v="3"/>
    <x v="1"/>
    <n v="45"/>
    <n v="36"/>
  </r>
  <r>
    <x v="33"/>
    <x v="33"/>
    <n v="2018"/>
    <n v="10"/>
    <d v="2018-10-08T00:00:00"/>
    <s v="Benghazi"/>
    <x v="2"/>
    <x v="0"/>
    <n v="18"/>
    <n v="8"/>
  </r>
  <r>
    <x v="33"/>
    <x v="33"/>
    <n v="2018"/>
    <n v="10"/>
    <d v="2018-10-08T00:00:00"/>
    <s v="Benghazi"/>
    <x v="1"/>
    <x v="0"/>
    <n v="20"/>
    <n v="41"/>
  </r>
  <r>
    <x v="34"/>
    <x v="34"/>
    <n v="2018"/>
    <n v="11"/>
    <d v="2018-11-03T00:00:00"/>
    <s v="Aleksandria"/>
    <x v="4"/>
    <x v="1"/>
    <n v="4"/>
    <n v="32"/>
  </r>
  <r>
    <x v="34"/>
    <x v="34"/>
    <n v="2018"/>
    <n v="11"/>
    <d v="2018-11-03T00:00:00"/>
    <s v="Aleksandria"/>
    <x v="1"/>
    <x v="0"/>
    <n v="48"/>
    <n v="37"/>
  </r>
  <r>
    <x v="34"/>
    <x v="34"/>
    <n v="2018"/>
    <n v="11"/>
    <d v="2018-11-24T00:00:00"/>
    <s v="Bejrut"/>
    <x v="1"/>
    <x v="1"/>
    <n v="64"/>
    <n v="61"/>
  </r>
  <r>
    <x v="34"/>
    <x v="34"/>
    <n v="2018"/>
    <n v="11"/>
    <d v="2018-11-24T00:00:00"/>
    <s v="Bejrut"/>
    <x v="0"/>
    <x v="0"/>
    <n v="43"/>
    <n v="63"/>
  </r>
  <r>
    <x v="34"/>
    <x v="34"/>
    <n v="2018"/>
    <n v="11"/>
    <d v="2018-11-24T00:00:00"/>
    <s v="Bejrut"/>
    <x v="3"/>
    <x v="0"/>
    <n v="24"/>
    <n v="24"/>
  </r>
  <r>
    <x v="35"/>
    <x v="35"/>
    <n v="2018"/>
    <n v="12"/>
    <d v="2018-12-18T00:00:00"/>
    <s v="Palermo"/>
    <x v="1"/>
    <x v="1"/>
    <n v="4"/>
    <n v="62"/>
  </r>
  <r>
    <x v="35"/>
    <x v="35"/>
    <n v="2018"/>
    <n v="12"/>
    <d v="2018-12-18T00:00:00"/>
    <s v="Palermo"/>
    <x v="4"/>
    <x v="0"/>
    <n v="35"/>
    <n v="19"/>
  </r>
  <r>
    <x v="35"/>
    <x v="35"/>
    <n v="2018"/>
    <n v="12"/>
    <d v="2018-12-18T00:00:00"/>
    <s v="Palermo"/>
    <x v="2"/>
    <x v="0"/>
    <n v="41"/>
    <n v="8"/>
  </r>
  <r>
    <x v="35"/>
    <x v="35"/>
    <n v="2018"/>
    <n v="12"/>
    <d v="2018-12-18T00:00:00"/>
    <s v="Palermo"/>
    <x v="0"/>
    <x v="0"/>
    <n v="23"/>
    <n v="61"/>
  </r>
  <r>
    <x v="35"/>
    <x v="35"/>
    <n v="2018"/>
    <n v="12"/>
    <d v="2018-12-18T00:00:00"/>
    <s v="Palermo"/>
    <x v="3"/>
    <x v="0"/>
    <n v="46"/>
    <n v="2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ela przestawna1" cacheId="0" applyNumberFormats="0" applyBorderFormats="0" applyFontFormats="0" applyPatternFormats="0" applyAlignmentFormats="0" applyWidthHeightFormats="1" dataCaption="Wartości" updatedVersion="3" minRefreshableVersion="3" showCalcMbrs="0" useAutoFormatting="1" itemPrintTitles="1" createdVersion="3" indent="0" outline="1" outlineData="1" multipleFieldFilters="0">
  <location ref="A3:C10" firstHeaderRow="1" firstDataRow="2" firstDataCol="1" rowPageCount="1" colPageCount="1"/>
  <pivotFields count="6">
    <pivotField numFmtId="14" showAll="0"/>
    <pivotField showAll="0">
      <items count="11">
        <item x="3"/>
        <item x="0"/>
        <item x="8"/>
        <item x="4"/>
        <item x="2"/>
        <item x="7"/>
        <item x="6"/>
        <item x="5"/>
        <item x="1"/>
        <item x="9"/>
        <item t="default"/>
      </items>
    </pivotField>
    <pivotField axis="axisRow" showAll="0">
      <items count="6">
        <item x="2"/>
        <item x="3"/>
        <item x="4"/>
        <item x="0"/>
        <item x="1"/>
        <item t="default"/>
      </items>
    </pivotField>
    <pivotField axis="axisPage" showAll="0">
      <items count="3">
        <item x="1"/>
        <item x="0"/>
        <item t="default"/>
      </items>
    </pivotField>
    <pivotField dataField="1" showAll="0"/>
    <pivotField showAll="0"/>
  </pivotFields>
  <rowFields count="1">
    <field x="2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pageFields count="1">
    <pageField fld="3" item="1" hier="-1"/>
  </pageFields>
  <dataFields count="2">
    <dataField name="Suma z ile ton" fld="4" baseField="0" baseItem="0"/>
    <dataField name="Licznik z ile ton2" fld="4" subtotal="count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ela przestawna10" cacheId="1" applyNumberFormats="0" applyBorderFormats="0" applyFontFormats="0" applyPatternFormats="0" applyAlignmentFormats="0" applyWidthHeightFormats="1" dataCaption="Wartości" updatedVersion="3" minRefreshableVersion="3" showCalcMbrs="0" useAutoFormatting="1" itemPrintTitles="1" createdVersion="3" indent="0" outline="1" outlineData="1" multipleFieldFilters="0" chartFormat="1">
  <location ref="A4:D36" firstHeaderRow="1" firstDataRow="2" firstDataCol="1" rowPageCount="1" colPageCount="1"/>
  <pivotFields count="10">
    <pivotField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axis="axisRow" showAll="0">
      <items count="37">
        <item x="0"/>
        <item x="9"/>
        <item x="10"/>
        <item x="11"/>
        <item x="1"/>
        <item x="2"/>
        <item x="3"/>
        <item x="4"/>
        <item x="5"/>
        <item x="6"/>
        <item x="7"/>
        <item x="8"/>
        <item x="12"/>
        <item x="21"/>
        <item x="22"/>
        <item x="23"/>
        <item x="13"/>
        <item x="14"/>
        <item x="15"/>
        <item x="16"/>
        <item x="17"/>
        <item x="18"/>
        <item x="19"/>
        <item x="20"/>
        <item x="24"/>
        <item x="33"/>
        <item x="34"/>
        <item x="35"/>
        <item x="25"/>
        <item x="26"/>
        <item x="27"/>
        <item x="28"/>
        <item x="29"/>
        <item x="30"/>
        <item x="31"/>
        <item x="32"/>
        <item t="default"/>
      </items>
    </pivotField>
    <pivotField showAll="0"/>
    <pivotField showAll="0"/>
    <pivotField numFmtId="14" showAll="0"/>
    <pivotField showAll="0"/>
    <pivotField axis="axisPage" showAll="0">
      <items count="6">
        <item x="2"/>
        <item x="3"/>
        <item x="4"/>
        <item x="0"/>
        <item x="1"/>
        <item t="default"/>
      </items>
    </pivotField>
    <pivotField axis="axisCol" showAll="0">
      <items count="3">
        <item x="1"/>
        <item x="0"/>
        <item t="default"/>
      </items>
    </pivotField>
    <pivotField dataField="1" showAll="0"/>
    <pivotField showAll="0"/>
  </pivotFields>
  <rowFields count="1">
    <field x="1"/>
  </rowFields>
  <rowItems count="31">
    <i>
      <x/>
    </i>
    <i>
      <x v="2"/>
    </i>
    <i>
      <x v="4"/>
    </i>
    <i>
      <x v="5"/>
    </i>
    <i>
      <x v="6"/>
    </i>
    <i>
      <x v="8"/>
    </i>
    <i>
      <x v="9"/>
    </i>
    <i>
      <x v="10"/>
    </i>
    <i>
      <x v="11"/>
    </i>
    <i>
      <x v="12"/>
    </i>
    <i>
      <x v="13"/>
    </i>
    <i>
      <x v="14"/>
    </i>
    <i>
      <x v="16"/>
    </i>
    <i>
      <x v="17"/>
    </i>
    <i>
      <x v="18"/>
    </i>
    <i>
      <x v="19"/>
    </i>
    <i>
      <x v="20"/>
    </i>
    <i>
      <x v="21"/>
    </i>
    <i>
      <x v="22"/>
    </i>
    <i>
      <x v="24"/>
    </i>
    <i>
      <x v="25"/>
    </i>
    <i>
      <x v="26"/>
    </i>
    <i>
      <x v="27"/>
    </i>
    <i>
      <x v="28"/>
    </i>
    <i>
      <x v="29"/>
    </i>
    <i>
      <x v="30"/>
    </i>
    <i>
      <x v="32"/>
    </i>
    <i>
      <x v="33"/>
    </i>
    <i>
      <x v="34"/>
    </i>
    <i>
      <x v="35"/>
    </i>
    <i t="grand">
      <x/>
    </i>
  </rowItems>
  <colFields count="1">
    <field x="7"/>
  </colFields>
  <colItems count="3">
    <i>
      <x/>
    </i>
    <i>
      <x v="1"/>
    </i>
    <i t="grand">
      <x/>
    </i>
  </colItems>
  <pageFields count="1">
    <pageField fld="6" item="4" hier="-1"/>
  </pageFields>
  <dataFields count="1">
    <dataField name="Suma z ile ton" fld="8" baseField="0" baseItem="0"/>
  </dataFields>
  <chartFormats count="2">
    <chartFormat chart="0" format="6" series="1">
      <pivotArea type="data" outline="0" fieldPosition="0">
        <references count="1">
          <reference field="7" count="1" selected="0">
            <x v="0"/>
          </reference>
        </references>
      </pivotArea>
    </chartFormat>
    <chartFormat chart="0" format="7" series="1">
      <pivotArea type="data" outline="0" fieldPosition="0">
        <references count="1">
          <reference field="7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queryTables/queryTable1.xml><?xml version="1.0" encoding="utf-8"?>
<queryTable xmlns="http://schemas.openxmlformats.org/spreadsheetml/2006/main" name="statek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G6" sqref="E6:G6"/>
    </sheetView>
  </sheetViews>
  <sheetFormatPr defaultRowHeight="15"/>
  <cols>
    <col min="1" max="1" width="17.7109375" customWidth="1"/>
    <col min="2" max="2" width="13.42578125" customWidth="1"/>
    <col min="3" max="3" width="15.42578125" bestFit="1" customWidth="1"/>
    <col min="4" max="4" width="12.42578125" bestFit="1" customWidth="1"/>
  </cols>
  <sheetData>
    <row r="1" spans="1:7">
      <c r="A1" s="2" t="s">
        <v>3</v>
      </c>
      <c r="B1" t="s">
        <v>8</v>
      </c>
    </row>
    <row r="3" spans="1:7">
      <c r="B3" s="2" t="s">
        <v>26</v>
      </c>
    </row>
    <row r="4" spans="1:7">
      <c r="A4" s="2" t="s">
        <v>23</v>
      </c>
      <c r="B4" t="s">
        <v>25</v>
      </c>
      <c r="C4" t="s">
        <v>27</v>
      </c>
    </row>
    <row r="5" spans="1:7">
      <c r="A5" s="3" t="s">
        <v>10</v>
      </c>
      <c r="B5" s="4">
        <v>620</v>
      </c>
      <c r="C5" s="4">
        <v>25</v>
      </c>
      <c r="E5" t="s">
        <v>28</v>
      </c>
    </row>
    <row r="6" spans="1:7">
      <c r="A6" s="3" t="s">
        <v>11</v>
      </c>
      <c r="B6" s="4">
        <v>483</v>
      </c>
      <c r="C6" s="4">
        <v>25</v>
      </c>
      <c r="E6" s="3" t="s">
        <v>7</v>
      </c>
      <c r="F6" s="4">
        <v>32</v>
      </c>
      <c r="G6" s="4">
        <v>905</v>
      </c>
    </row>
    <row r="7" spans="1:7">
      <c r="A7" s="3" t="s">
        <v>12</v>
      </c>
      <c r="B7" s="4">
        <v>633</v>
      </c>
      <c r="C7" s="4">
        <v>27</v>
      </c>
    </row>
    <row r="8" spans="1:7">
      <c r="A8" s="3" t="s">
        <v>7</v>
      </c>
      <c r="B8" s="4">
        <v>905</v>
      </c>
      <c r="C8" s="4">
        <v>32</v>
      </c>
    </row>
    <row r="9" spans="1:7">
      <c r="A9" s="3" t="s">
        <v>9</v>
      </c>
      <c r="B9" s="4">
        <v>784</v>
      </c>
      <c r="C9" s="4">
        <v>27</v>
      </c>
    </row>
    <row r="10" spans="1:7">
      <c r="A10" s="3" t="s">
        <v>24</v>
      </c>
      <c r="B10" s="4">
        <v>3425</v>
      </c>
      <c r="C10" s="4">
        <v>136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D36"/>
  <sheetViews>
    <sheetView tabSelected="1" topLeftCell="E1" workbookViewId="0">
      <selection activeCell="AG7" sqref="AG7"/>
    </sheetView>
  </sheetViews>
  <sheetFormatPr defaultRowHeight="15"/>
  <cols>
    <col min="1" max="1" width="17.7109375" bestFit="1" customWidth="1"/>
    <col min="2" max="2" width="17.7109375" customWidth="1"/>
    <col min="3" max="3" width="4" customWidth="1"/>
    <col min="4" max="4" width="14.28515625" customWidth="1"/>
    <col min="5" max="5" width="2" customWidth="1"/>
    <col min="6" max="6" width="4" customWidth="1"/>
    <col min="7" max="13" width="3" customWidth="1"/>
    <col min="14" max="14" width="4" customWidth="1"/>
    <col min="15" max="17" width="3" customWidth="1"/>
    <col min="18" max="18" width="8.28515625" bestFit="1" customWidth="1"/>
    <col min="19" max="19" width="3.85546875" customWidth="1"/>
    <col min="20" max="20" width="2" customWidth="1"/>
    <col min="21" max="41" width="3" customWidth="1"/>
    <col min="42" max="42" width="7.28515625" customWidth="1"/>
    <col min="43" max="43" width="14.28515625" bestFit="1" customWidth="1"/>
    <col min="44" max="44" width="9.42578125" bestFit="1" customWidth="1"/>
    <col min="45" max="45" width="3" customWidth="1"/>
    <col min="46" max="46" width="12.85546875" bestFit="1" customWidth="1"/>
    <col min="47" max="47" width="9.42578125" bestFit="1" customWidth="1"/>
    <col min="48" max="48" width="3" customWidth="1"/>
    <col min="49" max="49" width="12.85546875" bestFit="1" customWidth="1"/>
    <col min="50" max="50" width="8.42578125" customWidth="1"/>
    <col min="51" max="51" width="3" customWidth="1"/>
    <col min="52" max="52" width="11.85546875" bestFit="1" customWidth="1"/>
    <col min="53" max="53" width="8.42578125" customWidth="1"/>
    <col min="54" max="54" width="3" customWidth="1"/>
    <col min="55" max="55" width="11.85546875" bestFit="1" customWidth="1"/>
    <col min="56" max="56" width="8.42578125" customWidth="1"/>
    <col min="57" max="57" width="3" customWidth="1"/>
    <col min="58" max="58" width="11.85546875" bestFit="1" customWidth="1"/>
    <col min="59" max="59" width="8.42578125" customWidth="1"/>
    <col min="60" max="60" width="4" customWidth="1"/>
    <col min="61" max="61" width="11.85546875" bestFit="1" customWidth="1"/>
    <col min="62" max="62" width="8.42578125" customWidth="1"/>
    <col min="63" max="63" width="4" customWidth="1"/>
    <col min="64" max="64" width="11.85546875" bestFit="1" customWidth="1"/>
    <col min="65" max="65" width="8.42578125" customWidth="1"/>
    <col min="66" max="66" width="4" customWidth="1"/>
    <col min="67" max="67" width="11.85546875" bestFit="1" customWidth="1"/>
    <col min="68" max="68" width="8.42578125" customWidth="1"/>
    <col min="69" max="69" width="4" customWidth="1"/>
    <col min="70" max="70" width="11.85546875" bestFit="1" customWidth="1"/>
    <col min="71" max="71" width="8.42578125" customWidth="1"/>
    <col min="72" max="72" width="3" customWidth="1"/>
    <col min="73" max="73" width="11.85546875" bestFit="1" customWidth="1"/>
    <col min="74" max="74" width="8.42578125" customWidth="1"/>
    <col min="75" max="75" width="3" customWidth="1"/>
    <col min="76" max="76" width="11.85546875" bestFit="1" customWidth="1"/>
    <col min="77" max="77" width="9.42578125" bestFit="1" customWidth="1"/>
    <col min="78" max="78" width="3" customWidth="1"/>
    <col min="79" max="79" width="12.85546875" bestFit="1" customWidth="1"/>
    <col min="80" max="80" width="9.42578125" bestFit="1" customWidth="1"/>
    <col min="81" max="81" width="4" customWidth="1"/>
    <col min="82" max="82" width="12.85546875" bestFit="1" customWidth="1"/>
    <col min="83" max="83" width="9.42578125" bestFit="1" customWidth="1"/>
    <col min="84" max="84" width="4" customWidth="1"/>
    <col min="85" max="85" width="12.85546875" bestFit="1" customWidth="1"/>
    <col min="86" max="86" width="8.42578125" customWidth="1"/>
    <col min="87" max="87" width="4" customWidth="1"/>
    <col min="88" max="88" width="11.85546875" bestFit="1" customWidth="1"/>
    <col min="89" max="89" width="8.42578125" customWidth="1"/>
    <col min="90" max="90" width="3" customWidth="1"/>
    <col min="91" max="91" width="11.85546875" bestFit="1" customWidth="1"/>
    <col min="92" max="92" width="8.42578125" customWidth="1"/>
    <col min="93" max="93" width="3" customWidth="1"/>
    <col min="94" max="94" width="11.85546875" bestFit="1" customWidth="1"/>
    <col min="95" max="95" width="8.42578125" customWidth="1"/>
    <col min="96" max="96" width="11.85546875" bestFit="1" customWidth="1"/>
    <col min="97" max="97" width="8.42578125" customWidth="1"/>
    <col min="98" max="98" width="4" customWidth="1"/>
    <col min="99" max="99" width="11.85546875" bestFit="1" customWidth="1"/>
    <col min="100" max="100" width="8.42578125" customWidth="1"/>
    <col min="101" max="101" width="3" customWidth="1"/>
    <col min="102" max="102" width="11.85546875" bestFit="1" customWidth="1"/>
    <col min="103" max="103" width="8.42578125" customWidth="1"/>
    <col min="104" max="104" width="4" customWidth="1"/>
    <col min="105" max="105" width="11.85546875" bestFit="1" customWidth="1"/>
    <col min="106" max="106" width="8.42578125" customWidth="1"/>
    <col min="107" max="107" width="4" customWidth="1"/>
    <col min="108" max="108" width="11.85546875" bestFit="1" customWidth="1"/>
    <col min="109" max="109" width="14.28515625" bestFit="1" customWidth="1"/>
  </cols>
  <sheetData>
    <row r="2" spans="1:4">
      <c r="A2" s="2" t="s">
        <v>2</v>
      </c>
      <c r="B2" t="s">
        <v>9</v>
      </c>
    </row>
    <row r="4" spans="1:4">
      <c r="A4" s="2" t="s">
        <v>25</v>
      </c>
      <c r="B4" s="2" t="s">
        <v>35</v>
      </c>
    </row>
    <row r="5" spans="1:4">
      <c r="A5" s="2" t="s">
        <v>23</v>
      </c>
      <c r="B5" t="s">
        <v>14</v>
      </c>
      <c r="C5" t="s">
        <v>8</v>
      </c>
      <c r="D5" t="s">
        <v>24</v>
      </c>
    </row>
    <row r="6" spans="1:4">
      <c r="A6" s="3" t="s">
        <v>36</v>
      </c>
      <c r="B6" s="4">
        <v>32</v>
      </c>
      <c r="C6" s="4">
        <v>76</v>
      </c>
      <c r="D6" s="4">
        <v>108</v>
      </c>
    </row>
    <row r="7" spans="1:4">
      <c r="A7" s="3" t="s">
        <v>37</v>
      </c>
      <c r="B7" s="4"/>
      <c r="C7" s="4">
        <v>30</v>
      </c>
      <c r="D7" s="4">
        <v>30</v>
      </c>
    </row>
    <row r="8" spans="1:4">
      <c r="A8" s="3" t="s">
        <v>38</v>
      </c>
      <c r="B8" s="4"/>
      <c r="C8" s="4">
        <v>8</v>
      </c>
      <c r="D8" s="4">
        <v>8</v>
      </c>
    </row>
    <row r="9" spans="1:4">
      <c r="A9" s="3" t="s">
        <v>39</v>
      </c>
      <c r="B9" s="4">
        <v>50</v>
      </c>
      <c r="C9" s="4"/>
      <c r="D9" s="4">
        <v>50</v>
      </c>
    </row>
    <row r="10" spans="1:4">
      <c r="A10" s="3" t="s">
        <v>40</v>
      </c>
      <c r="B10" s="4"/>
      <c r="C10" s="4">
        <v>68</v>
      </c>
      <c r="D10" s="4">
        <v>68</v>
      </c>
    </row>
    <row r="11" spans="1:4">
      <c r="A11" s="3" t="s">
        <v>41</v>
      </c>
      <c r="B11" s="4"/>
      <c r="C11" s="4">
        <v>42</v>
      </c>
      <c r="D11" s="4">
        <v>42</v>
      </c>
    </row>
    <row r="12" spans="1:4">
      <c r="A12" s="3" t="s">
        <v>42</v>
      </c>
      <c r="B12" s="4"/>
      <c r="C12" s="4">
        <v>83</v>
      </c>
      <c r="D12" s="4">
        <v>83</v>
      </c>
    </row>
    <row r="13" spans="1:4">
      <c r="A13" s="3" t="s">
        <v>43</v>
      </c>
      <c r="B13" s="4">
        <v>191</v>
      </c>
      <c r="C13" s="4"/>
      <c r="D13" s="4">
        <v>191</v>
      </c>
    </row>
    <row r="14" spans="1:4">
      <c r="A14" s="3" t="s">
        <v>44</v>
      </c>
      <c r="B14" s="4">
        <v>4</v>
      </c>
      <c r="C14" s="4">
        <v>44</v>
      </c>
      <c r="D14" s="4">
        <v>48</v>
      </c>
    </row>
    <row r="15" spans="1:4">
      <c r="A15" s="3" t="s">
        <v>45</v>
      </c>
      <c r="B15" s="4">
        <v>112</v>
      </c>
      <c r="C15" s="4">
        <v>39</v>
      </c>
      <c r="D15" s="4">
        <v>151</v>
      </c>
    </row>
    <row r="16" spans="1:4">
      <c r="A16" s="3" t="s">
        <v>46</v>
      </c>
      <c r="B16" s="4">
        <v>6</v>
      </c>
      <c r="C16" s="4"/>
      <c r="D16" s="4">
        <v>6</v>
      </c>
    </row>
    <row r="17" spans="1:4">
      <c r="A17" s="3" t="s">
        <v>47</v>
      </c>
      <c r="B17" s="4">
        <v>1</v>
      </c>
      <c r="C17" s="4">
        <v>12</v>
      </c>
      <c r="D17" s="4">
        <v>13</v>
      </c>
    </row>
    <row r="18" spans="1:4">
      <c r="A18" s="3" t="s">
        <v>48</v>
      </c>
      <c r="B18" s="4">
        <v>1</v>
      </c>
      <c r="C18" s="4"/>
      <c r="D18" s="4">
        <v>1</v>
      </c>
    </row>
    <row r="19" spans="1:4">
      <c r="A19" s="3" t="s">
        <v>49</v>
      </c>
      <c r="B19" s="4"/>
      <c r="C19" s="4">
        <v>35</v>
      </c>
      <c r="D19" s="4">
        <v>35</v>
      </c>
    </row>
    <row r="20" spans="1:4">
      <c r="A20" s="3" t="s">
        <v>50</v>
      </c>
      <c r="B20" s="4"/>
      <c r="C20" s="4">
        <v>1</v>
      </c>
      <c r="D20" s="4">
        <v>1</v>
      </c>
    </row>
    <row r="21" spans="1:4">
      <c r="A21" s="3" t="s">
        <v>51</v>
      </c>
      <c r="B21" s="4">
        <v>68</v>
      </c>
      <c r="C21" s="4">
        <v>33</v>
      </c>
      <c r="D21" s="4">
        <v>101</v>
      </c>
    </row>
    <row r="22" spans="1:4">
      <c r="A22" s="3" t="s">
        <v>52</v>
      </c>
      <c r="B22" s="4"/>
      <c r="C22" s="4">
        <v>8</v>
      </c>
      <c r="D22" s="4">
        <v>8</v>
      </c>
    </row>
    <row r="23" spans="1:4">
      <c r="A23" s="3" t="s">
        <v>53</v>
      </c>
      <c r="B23" s="4"/>
      <c r="C23" s="4">
        <v>42</v>
      </c>
      <c r="D23" s="4">
        <v>42</v>
      </c>
    </row>
    <row r="24" spans="1:4">
      <c r="A24" s="3" t="s">
        <v>54</v>
      </c>
      <c r="B24" s="4">
        <v>48</v>
      </c>
      <c r="C24" s="4">
        <v>4</v>
      </c>
      <c r="D24" s="4">
        <v>52</v>
      </c>
    </row>
    <row r="25" spans="1:4">
      <c r="A25" s="3" t="s">
        <v>55</v>
      </c>
      <c r="B25" s="4">
        <v>22</v>
      </c>
      <c r="C25" s="4">
        <v>10</v>
      </c>
      <c r="D25" s="4">
        <v>32</v>
      </c>
    </row>
    <row r="26" spans="1:4">
      <c r="A26" s="3" t="s">
        <v>56</v>
      </c>
      <c r="B26" s="4"/>
      <c r="C26" s="4">
        <v>20</v>
      </c>
      <c r="D26" s="4">
        <v>20</v>
      </c>
    </row>
    <row r="27" spans="1:4">
      <c r="A27" s="3" t="s">
        <v>57</v>
      </c>
      <c r="B27" s="4">
        <v>64</v>
      </c>
      <c r="C27" s="4">
        <v>48</v>
      </c>
      <c r="D27" s="4">
        <v>112</v>
      </c>
    </row>
    <row r="28" spans="1:4">
      <c r="A28" s="3" t="s">
        <v>58</v>
      </c>
      <c r="B28" s="4">
        <v>4</v>
      </c>
      <c r="C28" s="4"/>
      <c r="D28" s="4">
        <v>4</v>
      </c>
    </row>
    <row r="29" spans="1:4">
      <c r="A29" s="3" t="s">
        <v>59</v>
      </c>
      <c r="B29" s="4"/>
      <c r="C29" s="4">
        <v>34</v>
      </c>
      <c r="D29" s="4">
        <v>34</v>
      </c>
    </row>
    <row r="30" spans="1:4">
      <c r="A30" s="3" t="s">
        <v>60</v>
      </c>
      <c r="B30" s="4">
        <v>34</v>
      </c>
      <c r="C30" s="4"/>
      <c r="D30" s="4">
        <v>34</v>
      </c>
    </row>
    <row r="31" spans="1:4">
      <c r="A31" s="3" t="s">
        <v>61</v>
      </c>
      <c r="B31" s="4"/>
      <c r="C31" s="4">
        <v>5</v>
      </c>
      <c r="D31" s="4">
        <v>5</v>
      </c>
    </row>
    <row r="32" spans="1:4">
      <c r="A32" s="3" t="s">
        <v>62</v>
      </c>
      <c r="B32" s="4"/>
      <c r="C32" s="4">
        <v>95</v>
      </c>
      <c r="D32" s="4">
        <v>95</v>
      </c>
    </row>
    <row r="33" spans="1:4">
      <c r="A33" s="3" t="s">
        <v>63</v>
      </c>
      <c r="B33" s="4"/>
      <c r="C33" s="4">
        <v>25</v>
      </c>
      <c r="D33" s="4">
        <v>25</v>
      </c>
    </row>
    <row r="34" spans="1:4">
      <c r="A34" s="3" t="s">
        <v>64</v>
      </c>
      <c r="B34" s="4">
        <v>121</v>
      </c>
      <c r="C34" s="4">
        <v>22</v>
      </c>
      <c r="D34" s="4">
        <v>143</v>
      </c>
    </row>
    <row r="35" spans="1:4">
      <c r="A35" s="3" t="s">
        <v>65</v>
      </c>
      <c r="B35" s="4">
        <v>26</v>
      </c>
      <c r="C35" s="4"/>
      <c r="D35" s="4">
        <v>26</v>
      </c>
    </row>
    <row r="36" spans="1:4">
      <c r="A36" s="3" t="s">
        <v>24</v>
      </c>
      <c r="B36" s="4">
        <v>784</v>
      </c>
      <c r="C36" s="4">
        <v>784</v>
      </c>
      <c r="D36" s="4">
        <v>1568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F203"/>
  <sheetViews>
    <sheetView workbookViewId="0">
      <selection activeCell="B13" sqref="B13"/>
    </sheetView>
  </sheetViews>
  <sheetFormatPr defaultRowHeight="15"/>
  <cols>
    <col min="2" max="2" width="12.42578125" customWidth="1"/>
    <col min="5" max="6" width="12.42578125" customWidth="1"/>
    <col min="7" max="7" width="11" bestFit="1" customWidth="1"/>
    <col min="8" max="8" width="13.5703125" bestFit="1" customWidth="1"/>
    <col min="11" max="11" width="10.140625" bestFit="1" customWidth="1"/>
    <col min="12" max="12" width="11.42578125" bestFit="1" customWidth="1"/>
    <col min="13" max="13" width="6.140625" bestFit="1" customWidth="1"/>
    <col min="14" max="14" width="4.7109375" bestFit="1" customWidth="1"/>
    <col min="15" max="15" width="6.7109375" bestFit="1" customWidth="1"/>
    <col min="16" max="16" width="21.85546875" bestFit="1" customWidth="1"/>
    <col min="17" max="17" width="8.28515625" customWidth="1"/>
    <col min="18" max="18" width="12.7109375" customWidth="1"/>
    <col min="20" max="20" width="15.28515625" bestFit="1" customWidth="1"/>
    <col min="32" max="32" width="10.140625" bestFit="1" customWidth="1"/>
  </cols>
  <sheetData>
    <row r="1" spans="1:32">
      <c r="C1">
        <f>IF(L2&lt;&gt;L1,1,0)</f>
        <v>1</v>
      </c>
      <c r="E1">
        <v>500000</v>
      </c>
      <c r="G1" t="s">
        <v>66</v>
      </c>
      <c r="H1" t="s">
        <v>34</v>
      </c>
      <c r="I1" t="s">
        <v>32</v>
      </c>
      <c r="J1" t="s">
        <v>33</v>
      </c>
      <c r="K1" t="s">
        <v>0</v>
      </c>
      <c r="L1" t="s">
        <v>1</v>
      </c>
      <c r="M1" t="s">
        <v>2</v>
      </c>
      <c r="N1" t="s">
        <v>3</v>
      </c>
      <c r="O1" t="s">
        <v>4</v>
      </c>
      <c r="P1" t="s">
        <v>5</v>
      </c>
      <c r="R1" t="s">
        <v>67</v>
      </c>
      <c r="T1" t="s">
        <v>29</v>
      </c>
      <c r="V1" t="s">
        <v>10</v>
      </c>
      <c r="W1" t="s">
        <v>11</v>
      </c>
      <c r="X1" t="s">
        <v>12</v>
      </c>
      <c r="Y1" t="s">
        <v>7</v>
      </c>
      <c r="Z1" t="s">
        <v>9</v>
      </c>
    </row>
    <row r="2" spans="1:32">
      <c r="A2">
        <f>IF(N2="z",A1-R2,A1+R2)</f>
        <v>-240</v>
      </c>
      <c r="C2">
        <f>IF(L3&lt;&gt;L2,1,0)</f>
        <v>0</v>
      </c>
      <c r="D2">
        <f>IF(C2=1,E2,0)</f>
        <v>0</v>
      </c>
      <c r="E2">
        <f>IF(N2="z",E1-R2,E1+R2)</f>
        <v>499760</v>
      </c>
      <c r="G2">
        <v>1</v>
      </c>
      <c r="H2" t="str">
        <f>CONCATENATE(I2,".",J2)</f>
        <v>2016.1</v>
      </c>
      <c r="I2">
        <f>YEAR(K2)</f>
        <v>2016</v>
      </c>
      <c r="J2">
        <f>MONTH(K2)</f>
        <v>1</v>
      </c>
      <c r="K2" s="1">
        <v>42370</v>
      </c>
      <c r="L2" t="s">
        <v>6</v>
      </c>
      <c r="M2" t="s">
        <v>7</v>
      </c>
      <c r="N2" t="s">
        <v>8</v>
      </c>
      <c r="O2">
        <v>3</v>
      </c>
      <c r="P2">
        <v>80</v>
      </c>
      <c r="R2">
        <f>O2*P2</f>
        <v>240</v>
      </c>
      <c r="T2">
        <f>COUNTIF(T3:T203,TRUE)</f>
        <v>22</v>
      </c>
      <c r="V2">
        <f>IF($M2=V1,$O2,0)</f>
        <v>0</v>
      </c>
      <c r="W2">
        <f t="shared" ref="W2:Z2" si="0">IF($M2=W1,$O2,0)</f>
        <v>0</v>
      </c>
      <c r="X2">
        <f t="shared" si="0"/>
        <v>0</v>
      </c>
      <c r="Y2">
        <f t="shared" si="0"/>
        <v>3</v>
      </c>
      <c r="Z2">
        <f t="shared" si="0"/>
        <v>0</v>
      </c>
      <c r="AE2">
        <f>MAX(D1:D203)</f>
        <v>550079</v>
      </c>
      <c r="AF2" s="1">
        <f>VLOOKUP(AE2,E1:K203,7,FALSE)</f>
        <v>43381</v>
      </c>
    </row>
    <row r="3" spans="1:32">
      <c r="A3">
        <f t="shared" ref="A3:A66" si="1">IF(N3="z",A2-R3,A2+R3)</f>
        <v>-1840</v>
      </c>
      <c r="C3">
        <f>IF(L4&lt;&gt;L3,1,0)</f>
        <v>0</v>
      </c>
      <c r="D3">
        <f>IF(C3=1,E3,0)</f>
        <v>0</v>
      </c>
      <c r="E3">
        <f t="shared" ref="E3:E66" si="2">IF(N3="z",E2-R3,E2+R3)</f>
        <v>498160</v>
      </c>
      <c r="G3">
        <f>IF(H3&lt;&gt;H2,G2+1,G2)</f>
        <v>1</v>
      </c>
      <c r="H3" t="str">
        <f t="shared" ref="H3:H66" si="3">CONCATENATE(I3,".",J3)</f>
        <v>2016.1</v>
      </c>
      <c r="I3">
        <f t="shared" ref="I3:I66" si="4">YEAR(K3)</f>
        <v>2016</v>
      </c>
      <c r="J3">
        <f t="shared" ref="J3:J66" si="5">MONTH(K3)</f>
        <v>1</v>
      </c>
      <c r="K3" s="1">
        <v>42370</v>
      </c>
      <c r="L3" t="s">
        <v>6</v>
      </c>
      <c r="M3" t="s">
        <v>9</v>
      </c>
      <c r="N3" t="s">
        <v>8</v>
      </c>
      <c r="O3">
        <v>32</v>
      </c>
      <c r="P3">
        <v>50</v>
      </c>
      <c r="R3">
        <f t="shared" ref="R3:R66" si="6">O3*P3</f>
        <v>1600</v>
      </c>
      <c r="T3" t="b">
        <f>IF(K3-K2-1&gt;20,TRUE,FALSE)</f>
        <v>0</v>
      </c>
      <c r="V3">
        <f>IF($M3=V$1,IF($N3="Z",V2+$O3,V2-$O3),V2)</f>
        <v>0</v>
      </c>
      <c r="W3">
        <f t="shared" ref="W3:Z3" si="7">IF($M3=W$1,IF($N3="Z",W2+$O3,W2-$O3),W2)</f>
        <v>0</v>
      </c>
      <c r="X3">
        <f t="shared" si="7"/>
        <v>0</v>
      </c>
      <c r="Y3">
        <f t="shared" si="7"/>
        <v>3</v>
      </c>
      <c r="Z3">
        <f t="shared" si="7"/>
        <v>32</v>
      </c>
    </row>
    <row r="4" spans="1:32">
      <c r="A4">
        <f t="shared" si="1"/>
        <v>-2220</v>
      </c>
      <c r="C4">
        <f>IF(L5&lt;&gt;L4,1,0)</f>
        <v>0</v>
      </c>
      <c r="D4">
        <f>IF(C4=1,E4,0)</f>
        <v>0</v>
      </c>
      <c r="E4">
        <f t="shared" si="2"/>
        <v>497780</v>
      </c>
      <c r="G4">
        <f t="shared" ref="G4:G67" si="8">IF(H4&lt;&gt;H3,G3+1,G3)</f>
        <v>1</v>
      </c>
      <c r="H4" t="str">
        <f t="shared" si="3"/>
        <v>2016.1</v>
      </c>
      <c r="I4">
        <f t="shared" si="4"/>
        <v>2016</v>
      </c>
      <c r="J4">
        <f t="shared" si="5"/>
        <v>1</v>
      </c>
      <c r="K4" s="1">
        <v>42370</v>
      </c>
      <c r="L4" t="s">
        <v>6</v>
      </c>
      <c r="M4" t="s">
        <v>10</v>
      </c>
      <c r="N4" t="s">
        <v>8</v>
      </c>
      <c r="O4">
        <v>38</v>
      </c>
      <c r="P4">
        <v>10</v>
      </c>
      <c r="R4">
        <f t="shared" si="6"/>
        <v>380</v>
      </c>
      <c r="T4" t="b">
        <f t="shared" ref="T4:T67" si="9">IF(K4-K3-1&gt;20,TRUE,FALSE)</f>
        <v>0</v>
      </c>
      <c r="V4">
        <f t="shared" ref="V4:V67" si="10">IF($M4=V$1,IF($N4="Z",V3+$O4,V3-$O4),V3)</f>
        <v>38</v>
      </c>
      <c r="W4">
        <f t="shared" ref="W4:W67" si="11">IF($M4=W$1,IF($N4="Z",W3+$O4,W3-$O4),W3)</f>
        <v>0</v>
      </c>
      <c r="X4">
        <f t="shared" ref="X4:X67" si="12">IF($M4=X$1,IF($N4="Z",X3+$O4,X3-$O4),X3)</f>
        <v>0</v>
      </c>
      <c r="Y4">
        <f t="shared" ref="Y4:Y35" si="13">IF($M4=Y$1,IF($N4="Z",Y3+$O4,Y3-$O4),Y3)</f>
        <v>3</v>
      </c>
      <c r="Z4">
        <f t="shared" ref="Z4:Z67" si="14">IF($M4=Z$1,IF($N4="Z",Z3+$O4,Z3-$O4),Z3)</f>
        <v>32</v>
      </c>
    </row>
    <row r="5" spans="1:32">
      <c r="A5">
        <f t="shared" si="1"/>
        <v>-3210</v>
      </c>
      <c r="C5">
        <f>IF(L6&lt;&gt;L5,1,0)</f>
        <v>0</v>
      </c>
      <c r="D5">
        <f>IF(C5=1,E5,0)</f>
        <v>0</v>
      </c>
      <c r="E5">
        <f t="shared" si="2"/>
        <v>496790</v>
      </c>
      <c r="G5">
        <f t="shared" si="8"/>
        <v>1</v>
      </c>
      <c r="H5" t="str">
        <f t="shared" si="3"/>
        <v>2016.1</v>
      </c>
      <c r="I5">
        <f t="shared" si="4"/>
        <v>2016</v>
      </c>
      <c r="J5">
        <f t="shared" si="5"/>
        <v>1</v>
      </c>
      <c r="K5" s="1">
        <v>42370</v>
      </c>
      <c r="L5" t="s">
        <v>6</v>
      </c>
      <c r="M5" t="s">
        <v>11</v>
      </c>
      <c r="N5" t="s">
        <v>8</v>
      </c>
      <c r="O5">
        <v>33</v>
      </c>
      <c r="P5">
        <v>30</v>
      </c>
      <c r="R5">
        <f t="shared" si="6"/>
        <v>990</v>
      </c>
      <c r="T5" t="b">
        <f t="shared" si="9"/>
        <v>0</v>
      </c>
      <c r="V5">
        <f t="shared" si="10"/>
        <v>38</v>
      </c>
      <c r="W5">
        <f t="shared" si="11"/>
        <v>33</v>
      </c>
      <c r="X5">
        <f t="shared" si="12"/>
        <v>0</v>
      </c>
      <c r="Y5">
        <f t="shared" si="13"/>
        <v>3</v>
      </c>
      <c r="Z5">
        <f t="shared" si="14"/>
        <v>32</v>
      </c>
    </row>
    <row r="6" spans="1:32">
      <c r="A6">
        <f t="shared" si="1"/>
        <v>-4285</v>
      </c>
      <c r="C6">
        <f>IF(L7&lt;&gt;L6,1,0)</f>
        <v>1</v>
      </c>
      <c r="D6">
        <f>IF(C6=1,E6,0)</f>
        <v>495715</v>
      </c>
      <c r="E6">
        <f t="shared" si="2"/>
        <v>495715</v>
      </c>
      <c r="G6">
        <f t="shared" si="8"/>
        <v>1</v>
      </c>
      <c r="H6" t="str">
        <f t="shared" si="3"/>
        <v>2016.1</v>
      </c>
      <c r="I6">
        <f t="shared" si="4"/>
        <v>2016</v>
      </c>
      <c r="J6">
        <f t="shared" si="5"/>
        <v>1</v>
      </c>
      <c r="K6" s="1">
        <v>42370</v>
      </c>
      <c r="L6" t="s">
        <v>6</v>
      </c>
      <c r="M6" t="s">
        <v>12</v>
      </c>
      <c r="N6" t="s">
        <v>8</v>
      </c>
      <c r="O6">
        <v>43</v>
      </c>
      <c r="P6">
        <v>25</v>
      </c>
      <c r="R6">
        <f t="shared" si="6"/>
        <v>1075</v>
      </c>
      <c r="T6" t="b">
        <f t="shared" si="9"/>
        <v>0</v>
      </c>
      <c r="V6">
        <f t="shared" si="10"/>
        <v>38</v>
      </c>
      <c r="W6">
        <f t="shared" si="11"/>
        <v>33</v>
      </c>
      <c r="X6">
        <f t="shared" si="12"/>
        <v>43</v>
      </c>
      <c r="Y6">
        <f t="shared" si="13"/>
        <v>3</v>
      </c>
      <c r="Z6">
        <f t="shared" si="14"/>
        <v>32</v>
      </c>
    </row>
    <row r="7" spans="1:32">
      <c r="A7">
        <f t="shared" si="1"/>
        <v>-2429</v>
      </c>
      <c r="C7">
        <f>IF(L8&lt;&gt;L7,1,0)</f>
        <v>0</v>
      </c>
      <c r="D7">
        <f>IF(C7=1,E7,0)</f>
        <v>0</v>
      </c>
      <c r="E7">
        <f t="shared" si="2"/>
        <v>497571</v>
      </c>
      <c r="G7">
        <f t="shared" si="8"/>
        <v>1</v>
      </c>
      <c r="H7" t="str">
        <f t="shared" si="3"/>
        <v>2016.1</v>
      </c>
      <c r="I7">
        <f t="shared" si="4"/>
        <v>2016</v>
      </c>
      <c r="J7">
        <f t="shared" si="5"/>
        <v>1</v>
      </c>
      <c r="K7" s="1">
        <v>42385</v>
      </c>
      <c r="L7" t="s">
        <v>13</v>
      </c>
      <c r="M7" t="s">
        <v>9</v>
      </c>
      <c r="N7" t="s">
        <v>14</v>
      </c>
      <c r="O7">
        <v>32</v>
      </c>
      <c r="P7">
        <v>58</v>
      </c>
      <c r="R7">
        <f t="shared" si="6"/>
        <v>1856</v>
      </c>
      <c r="T7" t="b">
        <f t="shared" si="9"/>
        <v>0</v>
      </c>
      <c r="V7">
        <f t="shared" si="10"/>
        <v>38</v>
      </c>
      <c r="W7">
        <f t="shared" si="11"/>
        <v>33</v>
      </c>
      <c r="X7">
        <f t="shared" si="12"/>
        <v>43</v>
      </c>
      <c r="Y7">
        <f t="shared" si="13"/>
        <v>3</v>
      </c>
      <c r="Z7">
        <f t="shared" si="14"/>
        <v>0</v>
      </c>
    </row>
    <row r="8" spans="1:32">
      <c r="A8">
        <f t="shared" si="1"/>
        <v>-2793</v>
      </c>
      <c r="C8">
        <f>IF(L9&lt;&gt;L8,1,0)</f>
        <v>1</v>
      </c>
      <c r="D8">
        <f>IF(C8=1,E8,0)</f>
        <v>497207</v>
      </c>
      <c r="E8">
        <f t="shared" si="2"/>
        <v>497207</v>
      </c>
      <c r="G8">
        <f t="shared" si="8"/>
        <v>1</v>
      </c>
      <c r="H8" t="str">
        <f t="shared" si="3"/>
        <v>2016.1</v>
      </c>
      <c r="I8">
        <f t="shared" si="4"/>
        <v>2016</v>
      </c>
      <c r="J8">
        <f t="shared" si="5"/>
        <v>1</v>
      </c>
      <c r="K8" s="1">
        <v>42385</v>
      </c>
      <c r="L8" t="s">
        <v>13</v>
      </c>
      <c r="M8" t="s">
        <v>11</v>
      </c>
      <c r="N8" t="s">
        <v>8</v>
      </c>
      <c r="O8">
        <v>14</v>
      </c>
      <c r="P8">
        <v>26</v>
      </c>
      <c r="R8">
        <f t="shared" si="6"/>
        <v>364</v>
      </c>
      <c r="T8" t="b">
        <f t="shared" si="9"/>
        <v>0</v>
      </c>
      <c r="V8">
        <f t="shared" si="10"/>
        <v>38</v>
      </c>
      <c r="W8">
        <f t="shared" si="11"/>
        <v>47</v>
      </c>
      <c r="X8">
        <f t="shared" si="12"/>
        <v>43</v>
      </c>
      <c r="Y8">
        <f t="shared" si="13"/>
        <v>3</v>
      </c>
      <c r="Z8">
        <f t="shared" si="14"/>
        <v>0</v>
      </c>
    </row>
    <row r="9" spans="1:32">
      <c r="A9">
        <f t="shared" si="1"/>
        <v>-4817</v>
      </c>
      <c r="C9">
        <f>IF(L10&lt;&gt;L9,1,0)</f>
        <v>0</v>
      </c>
      <c r="D9">
        <f>IF(C9=1,E9,0)</f>
        <v>0</v>
      </c>
      <c r="E9">
        <f t="shared" si="2"/>
        <v>495183</v>
      </c>
      <c r="G9">
        <f t="shared" si="8"/>
        <v>1</v>
      </c>
      <c r="H9" t="str">
        <f t="shared" si="3"/>
        <v>2016.1</v>
      </c>
      <c r="I9">
        <f t="shared" si="4"/>
        <v>2016</v>
      </c>
      <c r="J9">
        <f t="shared" si="5"/>
        <v>1</v>
      </c>
      <c r="K9" s="1">
        <v>42393</v>
      </c>
      <c r="L9" t="s">
        <v>15</v>
      </c>
      <c r="M9" t="s">
        <v>9</v>
      </c>
      <c r="N9" t="s">
        <v>8</v>
      </c>
      <c r="O9">
        <v>44</v>
      </c>
      <c r="P9">
        <v>46</v>
      </c>
      <c r="R9">
        <f t="shared" si="6"/>
        <v>2024</v>
      </c>
      <c r="T9" t="b">
        <f t="shared" si="9"/>
        <v>0</v>
      </c>
      <c r="V9">
        <f t="shared" si="10"/>
        <v>38</v>
      </c>
      <c r="W9">
        <f t="shared" si="11"/>
        <v>47</v>
      </c>
      <c r="X9">
        <f t="shared" si="12"/>
        <v>43</v>
      </c>
      <c r="Y9">
        <f t="shared" si="13"/>
        <v>3</v>
      </c>
      <c r="Z9">
        <f t="shared" si="14"/>
        <v>44</v>
      </c>
    </row>
    <row r="10" spans="1:32">
      <c r="A10">
        <f t="shared" si="1"/>
        <v>-4845</v>
      </c>
      <c r="C10">
        <f>IF(L11&lt;&gt;L10,1,0)</f>
        <v>0</v>
      </c>
      <c r="D10">
        <f>IF(C10=1,E10,0)</f>
        <v>0</v>
      </c>
      <c r="E10">
        <f t="shared" si="2"/>
        <v>495155</v>
      </c>
      <c r="G10">
        <f t="shared" si="8"/>
        <v>1</v>
      </c>
      <c r="H10" t="str">
        <f t="shared" si="3"/>
        <v>2016.1</v>
      </c>
      <c r="I10">
        <f t="shared" si="4"/>
        <v>2016</v>
      </c>
      <c r="J10">
        <f t="shared" si="5"/>
        <v>1</v>
      </c>
      <c r="K10" s="1">
        <v>42393</v>
      </c>
      <c r="L10" t="s">
        <v>15</v>
      </c>
      <c r="M10" t="s">
        <v>11</v>
      </c>
      <c r="N10" t="s">
        <v>8</v>
      </c>
      <c r="O10">
        <v>1</v>
      </c>
      <c r="P10">
        <v>28</v>
      </c>
      <c r="R10">
        <f t="shared" si="6"/>
        <v>28</v>
      </c>
      <c r="T10" t="b">
        <f t="shared" si="9"/>
        <v>0</v>
      </c>
      <c r="V10">
        <f t="shared" si="10"/>
        <v>38</v>
      </c>
      <c r="W10">
        <f t="shared" si="11"/>
        <v>48</v>
      </c>
      <c r="X10">
        <f t="shared" si="12"/>
        <v>43</v>
      </c>
      <c r="Y10">
        <f t="shared" si="13"/>
        <v>3</v>
      </c>
      <c r="Z10">
        <f t="shared" si="14"/>
        <v>44</v>
      </c>
      <c r="AA10" s="6" t="s">
        <v>30</v>
      </c>
      <c r="AB10" s="7" t="s">
        <v>31</v>
      </c>
    </row>
    <row r="11" spans="1:32">
      <c r="A11">
        <f t="shared" si="1"/>
        <v>-6399</v>
      </c>
      <c r="C11">
        <f>IF(L12&lt;&gt;L11,1,0)</f>
        <v>1</v>
      </c>
      <c r="D11">
        <f>IF(C11=1,E11,0)</f>
        <v>493601</v>
      </c>
      <c r="E11">
        <f t="shared" si="2"/>
        <v>493601</v>
      </c>
      <c r="G11">
        <f t="shared" si="8"/>
        <v>1</v>
      </c>
      <c r="H11" t="str">
        <f t="shared" si="3"/>
        <v>2016.1</v>
      </c>
      <c r="I11">
        <f t="shared" si="4"/>
        <v>2016</v>
      </c>
      <c r="J11">
        <f t="shared" si="5"/>
        <v>1</v>
      </c>
      <c r="K11" s="1">
        <v>42393</v>
      </c>
      <c r="L11" t="s">
        <v>15</v>
      </c>
      <c r="M11" t="s">
        <v>7</v>
      </c>
      <c r="N11" t="s">
        <v>8</v>
      </c>
      <c r="O11">
        <v>21</v>
      </c>
      <c r="P11">
        <v>74</v>
      </c>
      <c r="R11">
        <f t="shared" si="6"/>
        <v>1554</v>
      </c>
      <c r="T11" t="b">
        <f t="shared" si="9"/>
        <v>0</v>
      </c>
      <c r="V11" s="5">
        <f t="shared" si="10"/>
        <v>38</v>
      </c>
      <c r="W11" s="5">
        <f t="shared" si="11"/>
        <v>48</v>
      </c>
      <c r="X11" s="5">
        <f t="shared" si="12"/>
        <v>43</v>
      </c>
      <c r="Y11" s="5">
        <f t="shared" si="13"/>
        <v>24</v>
      </c>
      <c r="Z11" s="5">
        <f t="shared" si="14"/>
        <v>44</v>
      </c>
      <c r="AA11" s="6">
        <f>MAX(V11:Z11)</f>
        <v>48</v>
      </c>
      <c r="AB11" s="7">
        <f>MIN(V11:Z11)</f>
        <v>24</v>
      </c>
    </row>
    <row r="12" spans="1:32">
      <c r="A12">
        <f t="shared" si="1"/>
        <v>-5023</v>
      </c>
      <c r="C12">
        <f>IF(L13&lt;&gt;L12,1,0)</f>
        <v>0</v>
      </c>
      <c r="D12">
        <f>IF(C12=1,E12,0)</f>
        <v>0</v>
      </c>
      <c r="E12">
        <f t="shared" si="2"/>
        <v>494977</v>
      </c>
      <c r="G12">
        <f t="shared" si="8"/>
        <v>2</v>
      </c>
      <c r="H12" t="str">
        <f t="shared" si="3"/>
        <v>2016.2</v>
      </c>
      <c r="I12">
        <f t="shared" si="4"/>
        <v>2016</v>
      </c>
      <c r="J12">
        <f t="shared" si="5"/>
        <v>2</v>
      </c>
      <c r="K12" s="1">
        <v>42419</v>
      </c>
      <c r="L12" t="s">
        <v>16</v>
      </c>
      <c r="M12" t="s">
        <v>12</v>
      </c>
      <c r="N12" t="s">
        <v>14</v>
      </c>
      <c r="O12">
        <v>43</v>
      </c>
      <c r="P12">
        <v>32</v>
      </c>
      <c r="R12">
        <f t="shared" si="6"/>
        <v>1376</v>
      </c>
      <c r="T12" t="b">
        <f t="shared" si="9"/>
        <v>1</v>
      </c>
      <c r="V12">
        <f t="shared" si="10"/>
        <v>38</v>
      </c>
      <c r="W12">
        <f t="shared" si="11"/>
        <v>48</v>
      </c>
      <c r="X12">
        <f t="shared" si="12"/>
        <v>0</v>
      </c>
      <c r="Y12">
        <f t="shared" si="13"/>
        <v>24</v>
      </c>
      <c r="Z12">
        <f t="shared" si="14"/>
        <v>44</v>
      </c>
    </row>
    <row r="13" spans="1:32">
      <c r="A13">
        <f t="shared" si="1"/>
        <v>-4529</v>
      </c>
      <c r="B13">
        <f>ABS(MIN(A1:A203))</f>
        <v>6399</v>
      </c>
      <c r="C13">
        <f>IF(L14&lt;&gt;L13,1,0)</f>
        <v>0</v>
      </c>
      <c r="D13">
        <f>IF(C13=1,E13,0)</f>
        <v>0</v>
      </c>
      <c r="E13">
        <f t="shared" si="2"/>
        <v>495471</v>
      </c>
      <c r="G13">
        <f t="shared" si="8"/>
        <v>2</v>
      </c>
      <c r="H13" t="str">
        <f t="shared" si="3"/>
        <v>2016.2</v>
      </c>
      <c r="I13">
        <f t="shared" si="4"/>
        <v>2016</v>
      </c>
      <c r="J13">
        <f t="shared" si="5"/>
        <v>2</v>
      </c>
      <c r="K13" s="1">
        <v>42419</v>
      </c>
      <c r="L13" t="s">
        <v>16</v>
      </c>
      <c r="M13" t="s">
        <v>10</v>
      </c>
      <c r="N13" t="s">
        <v>14</v>
      </c>
      <c r="O13">
        <v>38</v>
      </c>
      <c r="P13">
        <v>13</v>
      </c>
      <c r="R13">
        <f t="shared" si="6"/>
        <v>494</v>
      </c>
      <c r="T13" t="b">
        <f t="shared" si="9"/>
        <v>0</v>
      </c>
      <c r="V13">
        <f t="shared" si="10"/>
        <v>0</v>
      </c>
      <c r="W13">
        <f t="shared" si="11"/>
        <v>48</v>
      </c>
      <c r="X13">
        <f t="shared" si="12"/>
        <v>0</v>
      </c>
      <c r="Y13">
        <f t="shared" si="13"/>
        <v>24</v>
      </c>
      <c r="Z13">
        <f t="shared" si="14"/>
        <v>44</v>
      </c>
    </row>
    <row r="14" spans="1:32">
      <c r="A14">
        <f t="shared" si="1"/>
        <v>-5060</v>
      </c>
      <c r="C14">
        <f>IF(L15&lt;&gt;L14,1,0)</f>
        <v>0</v>
      </c>
      <c r="D14">
        <f>IF(C14=1,E14,0)</f>
        <v>0</v>
      </c>
      <c r="E14">
        <f t="shared" si="2"/>
        <v>494940</v>
      </c>
      <c r="G14">
        <f t="shared" si="8"/>
        <v>2</v>
      </c>
      <c r="H14" t="str">
        <f t="shared" si="3"/>
        <v>2016.2</v>
      </c>
      <c r="I14">
        <f t="shared" si="4"/>
        <v>2016</v>
      </c>
      <c r="J14">
        <f t="shared" si="5"/>
        <v>2</v>
      </c>
      <c r="K14" s="1">
        <v>42419</v>
      </c>
      <c r="L14" t="s">
        <v>16</v>
      </c>
      <c r="M14" t="s">
        <v>7</v>
      </c>
      <c r="N14" t="s">
        <v>8</v>
      </c>
      <c r="O14">
        <v>9</v>
      </c>
      <c r="P14">
        <v>59</v>
      </c>
      <c r="R14">
        <f t="shared" si="6"/>
        <v>531</v>
      </c>
      <c r="T14" t="b">
        <f t="shared" si="9"/>
        <v>0</v>
      </c>
      <c r="V14">
        <f t="shared" si="10"/>
        <v>0</v>
      </c>
      <c r="W14">
        <f t="shared" si="11"/>
        <v>48</v>
      </c>
      <c r="X14">
        <f t="shared" si="12"/>
        <v>0</v>
      </c>
      <c r="Y14">
        <f t="shared" si="13"/>
        <v>33</v>
      </c>
      <c r="Z14">
        <f t="shared" si="14"/>
        <v>44</v>
      </c>
    </row>
    <row r="15" spans="1:32">
      <c r="A15">
        <f t="shared" si="1"/>
        <v>-5356</v>
      </c>
      <c r="C15">
        <f>IF(L16&lt;&gt;L15,1,0)</f>
        <v>1</v>
      </c>
      <c r="D15">
        <f>IF(C15=1,E15,0)</f>
        <v>494644</v>
      </c>
      <c r="E15">
        <f t="shared" si="2"/>
        <v>494644</v>
      </c>
      <c r="G15">
        <f t="shared" si="8"/>
        <v>2</v>
      </c>
      <c r="H15" t="str">
        <f t="shared" si="3"/>
        <v>2016.2</v>
      </c>
      <c r="I15">
        <f t="shared" si="4"/>
        <v>2016</v>
      </c>
      <c r="J15">
        <f t="shared" si="5"/>
        <v>2</v>
      </c>
      <c r="K15" s="1">
        <v>42419</v>
      </c>
      <c r="L15" t="s">
        <v>16</v>
      </c>
      <c r="M15" t="s">
        <v>9</v>
      </c>
      <c r="N15" t="s">
        <v>8</v>
      </c>
      <c r="O15">
        <v>8</v>
      </c>
      <c r="P15">
        <v>37</v>
      </c>
      <c r="R15">
        <f t="shared" si="6"/>
        <v>296</v>
      </c>
      <c r="T15" t="b">
        <f t="shared" si="9"/>
        <v>0</v>
      </c>
      <c r="V15">
        <f t="shared" si="10"/>
        <v>0</v>
      </c>
      <c r="W15">
        <f t="shared" si="11"/>
        <v>48</v>
      </c>
      <c r="X15">
        <f t="shared" si="12"/>
        <v>0</v>
      </c>
      <c r="Y15">
        <f t="shared" si="13"/>
        <v>33</v>
      </c>
      <c r="Z15">
        <f t="shared" si="14"/>
        <v>52</v>
      </c>
    </row>
    <row r="16" spans="1:32">
      <c r="A16">
        <f t="shared" si="1"/>
        <v>-2306</v>
      </c>
      <c r="C16">
        <f>IF(L17&lt;&gt;L16,1,0)</f>
        <v>0</v>
      </c>
      <c r="D16">
        <f>IF(C16=1,E16,0)</f>
        <v>0</v>
      </c>
      <c r="E16">
        <f t="shared" si="2"/>
        <v>497694</v>
      </c>
      <c r="G16">
        <f t="shared" si="8"/>
        <v>3</v>
      </c>
      <c r="H16" t="str">
        <f t="shared" si="3"/>
        <v>2016.3</v>
      </c>
      <c r="I16">
        <f t="shared" si="4"/>
        <v>2016</v>
      </c>
      <c r="J16">
        <f t="shared" si="5"/>
        <v>3</v>
      </c>
      <c r="K16" s="1">
        <v>42440</v>
      </c>
      <c r="L16" t="s">
        <v>17</v>
      </c>
      <c r="M16" t="s">
        <v>9</v>
      </c>
      <c r="N16" t="s">
        <v>14</v>
      </c>
      <c r="O16">
        <v>50</v>
      </c>
      <c r="P16">
        <v>61</v>
      </c>
      <c r="R16">
        <f t="shared" si="6"/>
        <v>3050</v>
      </c>
      <c r="T16" t="b">
        <f t="shared" si="9"/>
        <v>0</v>
      </c>
      <c r="V16">
        <f t="shared" si="10"/>
        <v>0</v>
      </c>
      <c r="W16">
        <f t="shared" si="11"/>
        <v>48</v>
      </c>
      <c r="X16">
        <f t="shared" si="12"/>
        <v>0</v>
      </c>
      <c r="Y16">
        <f t="shared" si="13"/>
        <v>33</v>
      </c>
      <c r="Z16">
        <f t="shared" si="14"/>
        <v>2</v>
      </c>
    </row>
    <row r="17" spans="1:26">
      <c r="A17">
        <f t="shared" si="1"/>
        <v>-2946</v>
      </c>
      <c r="C17">
        <f>IF(L18&lt;&gt;L17,1,0)</f>
        <v>0</v>
      </c>
      <c r="D17">
        <f>IF(C17=1,E17,0)</f>
        <v>0</v>
      </c>
      <c r="E17">
        <f t="shared" si="2"/>
        <v>497054</v>
      </c>
      <c r="G17">
        <f t="shared" si="8"/>
        <v>3</v>
      </c>
      <c r="H17" t="str">
        <f t="shared" si="3"/>
        <v>2016.3</v>
      </c>
      <c r="I17">
        <f t="shared" si="4"/>
        <v>2016</v>
      </c>
      <c r="J17">
        <f t="shared" si="5"/>
        <v>3</v>
      </c>
      <c r="K17" s="1">
        <v>42440</v>
      </c>
      <c r="L17" t="s">
        <v>17</v>
      </c>
      <c r="M17" t="s">
        <v>12</v>
      </c>
      <c r="N17" t="s">
        <v>8</v>
      </c>
      <c r="O17">
        <v>32</v>
      </c>
      <c r="P17">
        <v>20</v>
      </c>
      <c r="R17">
        <f t="shared" si="6"/>
        <v>640</v>
      </c>
      <c r="T17" t="b">
        <f t="shared" si="9"/>
        <v>0</v>
      </c>
      <c r="V17">
        <f t="shared" si="10"/>
        <v>0</v>
      </c>
      <c r="W17">
        <f t="shared" si="11"/>
        <v>48</v>
      </c>
      <c r="X17">
        <f t="shared" si="12"/>
        <v>32</v>
      </c>
      <c r="Y17">
        <f t="shared" si="13"/>
        <v>33</v>
      </c>
      <c r="Z17">
        <f t="shared" si="14"/>
        <v>2</v>
      </c>
    </row>
    <row r="18" spans="1:26">
      <c r="A18">
        <f t="shared" si="1"/>
        <v>-3002</v>
      </c>
      <c r="C18">
        <f>IF(L19&lt;&gt;L18,1,0)</f>
        <v>0</v>
      </c>
      <c r="D18">
        <f>IF(C18=1,E18,0)</f>
        <v>0</v>
      </c>
      <c r="E18">
        <f t="shared" si="2"/>
        <v>496998</v>
      </c>
      <c r="G18">
        <f t="shared" si="8"/>
        <v>3</v>
      </c>
      <c r="H18" t="str">
        <f t="shared" si="3"/>
        <v>2016.3</v>
      </c>
      <c r="I18">
        <f t="shared" si="4"/>
        <v>2016</v>
      </c>
      <c r="J18">
        <f t="shared" si="5"/>
        <v>3</v>
      </c>
      <c r="K18" s="1">
        <v>42440</v>
      </c>
      <c r="L18" t="s">
        <v>17</v>
      </c>
      <c r="M18" t="s">
        <v>10</v>
      </c>
      <c r="N18" t="s">
        <v>8</v>
      </c>
      <c r="O18">
        <v>7</v>
      </c>
      <c r="P18">
        <v>8</v>
      </c>
      <c r="R18">
        <f t="shared" si="6"/>
        <v>56</v>
      </c>
      <c r="T18" t="b">
        <f t="shared" si="9"/>
        <v>0</v>
      </c>
      <c r="V18">
        <f t="shared" si="10"/>
        <v>7</v>
      </c>
      <c r="W18">
        <f t="shared" si="11"/>
        <v>48</v>
      </c>
      <c r="X18">
        <f t="shared" si="12"/>
        <v>32</v>
      </c>
      <c r="Y18">
        <f t="shared" si="13"/>
        <v>33</v>
      </c>
      <c r="Z18">
        <f t="shared" si="14"/>
        <v>2</v>
      </c>
    </row>
    <row r="19" spans="1:26">
      <c r="A19">
        <f t="shared" si="1"/>
        <v>-3242</v>
      </c>
      <c r="C19">
        <f>IF(L20&lt;&gt;L19,1,0)</f>
        <v>1</v>
      </c>
      <c r="D19">
        <f>IF(C19=1,E19,0)</f>
        <v>496758</v>
      </c>
      <c r="E19">
        <f t="shared" si="2"/>
        <v>496758</v>
      </c>
      <c r="G19">
        <f t="shared" si="8"/>
        <v>3</v>
      </c>
      <c r="H19" t="str">
        <f t="shared" si="3"/>
        <v>2016.3</v>
      </c>
      <c r="I19">
        <f t="shared" si="4"/>
        <v>2016</v>
      </c>
      <c r="J19">
        <f t="shared" si="5"/>
        <v>3</v>
      </c>
      <c r="K19" s="1">
        <v>42440</v>
      </c>
      <c r="L19" t="s">
        <v>17</v>
      </c>
      <c r="M19" t="s">
        <v>11</v>
      </c>
      <c r="N19" t="s">
        <v>8</v>
      </c>
      <c r="O19">
        <v>10</v>
      </c>
      <c r="P19">
        <v>24</v>
      </c>
      <c r="R19">
        <f t="shared" si="6"/>
        <v>240</v>
      </c>
      <c r="T19" t="b">
        <f t="shared" si="9"/>
        <v>0</v>
      </c>
      <c r="V19">
        <f t="shared" si="10"/>
        <v>7</v>
      </c>
      <c r="W19">
        <f t="shared" si="11"/>
        <v>58</v>
      </c>
      <c r="X19">
        <f t="shared" si="12"/>
        <v>32</v>
      </c>
      <c r="Y19">
        <f t="shared" si="13"/>
        <v>33</v>
      </c>
      <c r="Z19">
        <f t="shared" si="14"/>
        <v>2</v>
      </c>
    </row>
    <row r="20" spans="1:26">
      <c r="A20">
        <f t="shared" si="1"/>
        <v>-3158</v>
      </c>
      <c r="C20">
        <f>IF(L21&lt;&gt;L20,1,0)</f>
        <v>0</v>
      </c>
      <c r="D20">
        <f>IF(C20=1,E20,0)</f>
        <v>0</v>
      </c>
      <c r="E20">
        <f t="shared" si="2"/>
        <v>496842</v>
      </c>
      <c r="G20">
        <f t="shared" si="8"/>
        <v>4</v>
      </c>
      <c r="H20" t="str">
        <f t="shared" si="3"/>
        <v>2016.4</v>
      </c>
      <c r="I20">
        <f t="shared" si="4"/>
        <v>2016</v>
      </c>
      <c r="J20">
        <f t="shared" si="5"/>
        <v>4</v>
      </c>
      <c r="K20" s="1">
        <v>42464</v>
      </c>
      <c r="L20" t="s">
        <v>18</v>
      </c>
      <c r="M20" t="s">
        <v>10</v>
      </c>
      <c r="N20" t="s">
        <v>14</v>
      </c>
      <c r="O20">
        <v>7</v>
      </c>
      <c r="P20">
        <v>12</v>
      </c>
      <c r="R20">
        <f t="shared" si="6"/>
        <v>84</v>
      </c>
      <c r="T20" t="b">
        <f t="shared" si="9"/>
        <v>1</v>
      </c>
      <c r="V20">
        <f t="shared" si="10"/>
        <v>0</v>
      </c>
      <c r="W20">
        <f t="shared" si="11"/>
        <v>58</v>
      </c>
      <c r="X20">
        <f t="shared" si="12"/>
        <v>32</v>
      </c>
      <c r="Y20">
        <f t="shared" si="13"/>
        <v>33</v>
      </c>
      <c r="Z20">
        <f t="shared" si="14"/>
        <v>2</v>
      </c>
    </row>
    <row r="21" spans="1:26">
      <c r="A21">
        <f t="shared" si="1"/>
        <v>-3633</v>
      </c>
      <c r="C21">
        <f>IF(L22&lt;&gt;L21,1,0)</f>
        <v>0</v>
      </c>
      <c r="D21">
        <f>IF(C21=1,E21,0)</f>
        <v>0</v>
      </c>
      <c r="E21">
        <f t="shared" si="2"/>
        <v>496367</v>
      </c>
      <c r="G21">
        <f t="shared" si="8"/>
        <v>4</v>
      </c>
      <c r="H21" t="str">
        <f t="shared" si="3"/>
        <v>2016.4</v>
      </c>
      <c r="I21">
        <f t="shared" si="4"/>
        <v>2016</v>
      </c>
      <c r="J21">
        <f t="shared" si="5"/>
        <v>4</v>
      </c>
      <c r="K21" s="1">
        <v>42464</v>
      </c>
      <c r="L21" t="s">
        <v>18</v>
      </c>
      <c r="M21" t="s">
        <v>12</v>
      </c>
      <c r="N21" t="s">
        <v>8</v>
      </c>
      <c r="O21">
        <v>25</v>
      </c>
      <c r="P21">
        <v>19</v>
      </c>
      <c r="R21">
        <f t="shared" si="6"/>
        <v>475</v>
      </c>
      <c r="T21" t="b">
        <f t="shared" si="9"/>
        <v>0</v>
      </c>
      <c r="V21">
        <f t="shared" si="10"/>
        <v>0</v>
      </c>
      <c r="W21">
        <f t="shared" si="11"/>
        <v>58</v>
      </c>
      <c r="X21">
        <f t="shared" si="12"/>
        <v>57</v>
      </c>
      <c r="Y21">
        <f t="shared" si="13"/>
        <v>33</v>
      </c>
      <c r="Z21">
        <f t="shared" si="14"/>
        <v>2</v>
      </c>
    </row>
    <row r="22" spans="1:26">
      <c r="A22">
        <f t="shared" si="1"/>
        <v>-4887</v>
      </c>
      <c r="C22">
        <f>IF(L23&lt;&gt;L22,1,0)</f>
        <v>1</v>
      </c>
      <c r="D22">
        <f>IF(C22=1,E22,0)</f>
        <v>495113</v>
      </c>
      <c r="E22">
        <f t="shared" si="2"/>
        <v>495113</v>
      </c>
      <c r="G22">
        <f t="shared" si="8"/>
        <v>4</v>
      </c>
      <c r="H22" t="str">
        <f t="shared" si="3"/>
        <v>2016.4</v>
      </c>
      <c r="I22">
        <f t="shared" si="4"/>
        <v>2016</v>
      </c>
      <c r="J22">
        <f t="shared" si="5"/>
        <v>4</v>
      </c>
      <c r="K22" s="1">
        <v>42464</v>
      </c>
      <c r="L22" t="s">
        <v>18</v>
      </c>
      <c r="M22" t="s">
        <v>9</v>
      </c>
      <c r="N22" t="s">
        <v>8</v>
      </c>
      <c r="O22">
        <v>33</v>
      </c>
      <c r="P22">
        <v>38</v>
      </c>
      <c r="R22">
        <f t="shared" si="6"/>
        <v>1254</v>
      </c>
      <c r="T22" t="b">
        <f t="shared" si="9"/>
        <v>0</v>
      </c>
      <c r="V22">
        <f t="shared" si="10"/>
        <v>0</v>
      </c>
      <c r="W22">
        <f t="shared" si="11"/>
        <v>58</v>
      </c>
      <c r="X22">
        <f t="shared" si="12"/>
        <v>57</v>
      </c>
      <c r="Y22">
        <f t="shared" si="13"/>
        <v>33</v>
      </c>
      <c r="Z22">
        <f t="shared" si="14"/>
        <v>35</v>
      </c>
    </row>
    <row r="23" spans="1:26">
      <c r="A23">
        <f t="shared" si="1"/>
        <v>-3627</v>
      </c>
      <c r="C23">
        <f>IF(L24&lt;&gt;L23,1,0)</f>
        <v>0</v>
      </c>
      <c r="D23">
        <f>IF(C23=1,E23,0)</f>
        <v>0</v>
      </c>
      <c r="E23">
        <f t="shared" si="2"/>
        <v>496373</v>
      </c>
      <c r="G23">
        <f t="shared" si="8"/>
        <v>4</v>
      </c>
      <c r="H23" t="str">
        <f t="shared" si="3"/>
        <v>2016.4</v>
      </c>
      <c r="I23">
        <f t="shared" si="4"/>
        <v>2016</v>
      </c>
      <c r="J23">
        <f t="shared" si="5"/>
        <v>4</v>
      </c>
      <c r="K23" s="1">
        <v>42482</v>
      </c>
      <c r="L23" t="s">
        <v>19</v>
      </c>
      <c r="M23" t="s">
        <v>11</v>
      </c>
      <c r="N23" t="s">
        <v>14</v>
      </c>
      <c r="O23">
        <v>36</v>
      </c>
      <c r="P23">
        <v>35</v>
      </c>
      <c r="R23">
        <f t="shared" si="6"/>
        <v>1260</v>
      </c>
      <c r="T23" t="b">
        <f t="shared" si="9"/>
        <v>0</v>
      </c>
      <c r="V23">
        <f t="shared" si="10"/>
        <v>0</v>
      </c>
      <c r="W23">
        <f t="shared" si="11"/>
        <v>22</v>
      </c>
      <c r="X23">
        <f t="shared" si="12"/>
        <v>57</v>
      </c>
      <c r="Y23">
        <f t="shared" si="13"/>
        <v>33</v>
      </c>
      <c r="Z23">
        <f t="shared" si="14"/>
        <v>35</v>
      </c>
    </row>
    <row r="24" spans="1:26">
      <c r="A24">
        <f t="shared" si="1"/>
        <v>-3957</v>
      </c>
      <c r="C24">
        <f>IF(L25&lt;&gt;L24,1,0)</f>
        <v>0</v>
      </c>
      <c r="D24">
        <f>IF(C24=1,E24,0)</f>
        <v>0</v>
      </c>
      <c r="E24">
        <f t="shared" si="2"/>
        <v>496043</v>
      </c>
      <c r="G24">
        <f t="shared" si="8"/>
        <v>4</v>
      </c>
      <c r="H24" t="str">
        <f t="shared" si="3"/>
        <v>2016.4</v>
      </c>
      <c r="I24">
        <f t="shared" si="4"/>
        <v>2016</v>
      </c>
      <c r="J24">
        <f t="shared" si="5"/>
        <v>4</v>
      </c>
      <c r="K24" s="1">
        <v>42482</v>
      </c>
      <c r="L24" t="s">
        <v>19</v>
      </c>
      <c r="M24" t="s">
        <v>7</v>
      </c>
      <c r="N24" t="s">
        <v>8</v>
      </c>
      <c r="O24">
        <v>5</v>
      </c>
      <c r="P24">
        <v>66</v>
      </c>
      <c r="R24">
        <f t="shared" si="6"/>
        <v>330</v>
      </c>
      <c r="T24" t="b">
        <f t="shared" si="9"/>
        <v>0</v>
      </c>
      <c r="V24">
        <f t="shared" si="10"/>
        <v>0</v>
      </c>
      <c r="W24">
        <f t="shared" si="11"/>
        <v>22</v>
      </c>
      <c r="X24">
        <f t="shared" si="12"/>
        <v>57</v>
      </c>
      <c r="Y24">
        <f t="shared" si="13"/>
        <v>38</v>
      </c>
      <c r="Z24">
        <f t="shared" si="14"/>
        <v>35</v>
      </c>
    </row>
    <row r="25" spans="1:26">
      <c r="A25">
        <f t="shared" si="1"/>
        <v>-5392</v>
      </c>
      <c r="C25">
        <f>IF(L26&lt;&gt;L25,1,0)</f>
        <v>1</v>
      </c>
      <c r="D25">
        <f>IF(C25=1,E25,0)</f>
        <v>494608</v>
      </c>
      <c r="E25">
        <f t="shared" si="2"/>
        <v>494608</v>
      </c>
      <c r="G25">
        <f t="shared" si="8"/>
        <v>4</v>
      </c>
      <c r="H25" t="str">
        <f t="shared" si="3"/>
        <v>2016.4</v>
      </c>
      <c r="I25">
        <f t="shared" si="4"/>
        <v>2016</v>
      </c>
      <c r="J25">
        <f t="shared" si="5"/>
        <v>4</v>
      </c>
      <c r="K25" s="1">
        <v>42482</v>
      </c>
      <c r="L25" t="s">
        <v>19</v>
      </c>
      <c r="M25" t="s">
        <v>9</v>
      </c>
      <c r="N25" t="s">
        <v>8</v>
      </c>
      <c r="O25">
        <v>35</v>
      </c>
      <c r="P25">
        <v>41</v>
      </c>
      <c r="R25">
        <f t="shared" si="6"/>
        <v>1435</v>
      </c>
      <c r="T25" t="b">
        <f t="shared" si="9"/>
        <v>0</v>
      </c>
      <c r="V25">
        <f t="shared" si="10"/>
        <v>0</v>
      </c>
      <c r="W25">
        <f t="shared" si="11"/>
        <v>22</v>
      </c>
      <c r="X25">
        <f t="shared" si="12"/>
        <v>57</v>
      </c>
      <c r="Y25">
        <f t="shared" si="13"/>
        <v>38</v>
      </c>
      <c r="Z25">
        <f t="shared" si="14"/>
        <v>70</v>
      </c>
    </row>
    <row r="26" spans="1:26">
      <c r="A26">
        <f t="shared" si="1"/>
        <v>-1668</v>
      </c>
      <c r="C26">
        <f>IF(L27&lt;&gt;L26,1,0)</f>
        <v>0</v>
      </c>
      <c r="D26">
        <f>IF(C26=1,E26,0)</f>
        <v>0</v>
      </c>
      <c r="E26">
        <f t="shared" si="2"/>
        <v>498332</v>
      </c>
      <c r="G26">
        <f t="shared" si="8"/>
        <v>5</v>
      </c>
      <c r="H26" t="str">
        <f t="shared" si="3"/>
        <v>2016.5</v>
      </c>
      <c r="I26">
        <f t="shared" si="4"/>
        <v>2016</v>
      </c>
      <c r="J26">
        <f t="shared" si="5"/>
        <v>5</v>
      </c>
      <c r="K26" s="1">
        <v>42504</v>
      </c>
      <c r="L26" t="s">
        <v>20</v>
      </c>
      <c r="M26" t="s">
        <v>7</v>
      </c>
      <c r="N26" t="s">
        <v>14</v>
      </c>
      <c r="O26">
        <v>38</v>
      </c>
      <c r="P26">
        <v>98</v>
      </c>
      <c r="R26">
        <f t="shared" si="6"/>
        <v>3724</v>
      </c>
      <c r="T26" t="b">
        <f t="shared" si="9"/>
        <v>1</v>
      </c>
      <c r="V26">
        <f t="shared" si="10"/>
        <v>0</v>
      </c>
      <c r="W26">
        <f t="shared" si="11"/>
        <v>22</v>
      </c>
      <c r="X26">
        <f t="shared" si="12"/>
        <v>57</v>
      </c>
      <c r="Y26">
        <f t="shared" si="13"/>
        <v>0</v>
      </c>
      <c r="Z26">
        <f t="shared" si="14"/>
        <v>70</v>
      </c>
    </row>
    <row r="27" spans="1:26">
      <c r="A27">
        <f t="shared" si="1"/>
        <v>-1898</v>
      </c>
      <c r="C27">
        <f>IF(L28&lt;&gt;L27,1,0)</f>
        <v>1</v>
      </c>
      <c r="D27">
        <f>IF(C27=1,E27,0)</f>
        <v>498102</v>
      </c>
      <c r="E27">
        <f t="shared" si="2"/>
        <v>498102</v>
      </c>
      <c r="G27">
        <f t="shared" si="8"/>
        <v>5</v>
      </c>
      <c r="H27" t="str">
        <f t="shared" si="3"/>
        <v>2016.5</v>
      </c>
      <c r="I27">
        <f t="shared" si="4"/>
        <v>2016</v>
      </c>
      <c r="J27">
        <f t="shared" si="5"/>
        <v>5</v>
      </c>
      <c r="K27" s="1">
        <v>42504</v>
      </c>
      <c r="L27" t="s">
        <v>20</v>
      </c>
      <c r="M27" t="s">
        <v>11</v>
      </c>
      <c r="N27" t="s">
        <v>8</v>
      </c>
      <c r="O27">
        <v>10</v>
      </c>
      <c r="P27">
        <v>23</v>
      </c>
      <c r="R27">
        <f t="shared" si="6"/>
        <v>230</v>
      </c>
      <c r="T27" t="b">
        <f t="shared" si="9"/>
        <v>0</v>
      </c>
      <c r="V27">
        <f t="shared" si="10"/>
        <v>0</v>
      </c>
      <c r="W27">
        <f t="shared" si="11"/>
        <v>32</v>
      </c>
      <c r="X27">
        <f t="shared" si="12"/>
        <v>57</v>
      </c>
      <c r="Y27">
        <f t="shared" si="13"/>
        <v>0</v>
      </c>
      <c r="Z27">
        <f t="shared" si="14"/>
        <v>70</v>
      </c>
    </row>
    <row r="28" spans="1:26">
      <c r="A28">
        <f t="shared" si="1"/>
        <v>-1746</v>
      </c>
      <c r="C28">
        <f>IF(L29&lt;&gt;L28,1,0)</f>
        <v>0</v>
      </c>
      <c r="D28">
        <f>IF(C28=1,E28,0)</f>
        <v>0</v>
      </c>
      <c r="E28">
        <f t="shared" si="2"/>
        <v>498254</v>
      </c>
      <c r="G28">
        <f t="shared" si="8"/>
        <v>6</v>
      </c>
      <c r="H28" t="str">
        <f t="shared" si="3"/>
        <v>2016.6</v>
      </c>
      <c r="I28">
        <f t="shared" si="4"/>
        <v>2016</v>
      </c>
      <c r="J28">
        <f t="shared" si="5"/>
        <v>6</v>
      </c>
      <c r="K28" s="1">
        <v>42529</v>
      </c>
      <c r="L28" t="s">
        <v>21</v>
      </c>
      <c r="M28" t="s">
        <v>11</v>
      </c>
      <c r="N28" t="s">
        <v>14</v>
      </c>
      <c r="O28">
        <v>4</v>
      </c>
      <c r="P28">
        <v>38</v>
      </c>
      <c r="R28">
        <f t="shared" si="6"/>
        <v>152</v>
      </c>
      <c r="T28" t="b">
        <f t="shared" si="9"/>
        <v>1</v>
      </c>
      <c r="V28">
        <f t="shared" si="10"/>
        <v>0</v>
      </c>
      <c r="W28">
        <f t="shared" si="11"/>
        <v>28</v>
      </c>
      <c r="X28">
        <f t="shared" si="12"/>
        <v>57</v>
      </c>
      <c r="Y28">
        <f t="shared" si="13"/>
        <v>0</v>
      </c>
      <c r="Z28">
        <f t="shared" si="14"/>
        <v>70</v>
      </c>
    </row>
    <row r="29" spans="1:26">
      <c r="A29">
        <f t="shared" si="1"/>
        <v>-4266</v>
      </c>
      <c r="C29">
        <f>IF(L30&lt;&gt;L29,1,0)</f>
        <v>0</v>
      </c>
      <c r="D29">
        <f>IF(C29=1,E29,0)</f>
        <v>0</v>
      </c>
      <c r="E29">
        <f t="shared" si="2"/>
        <v>495734</v>
      </c>
      <c r="G29">
        <f t="shared" si="8"/>
        <v>6</v>
      </c>
      <c r="H29" t="str">
        <f t="shared" si="3"/>
        <v>2016.6</v>
      </c>
      <c r="I29">
        <f t="shared" si="4"/>
        <v>2016</v>
      </c>
      <c r="J29">
        <f t="shared" si="5"/>
        <v>6</v>
      </c>
      <c r="K29" s="1">
        <v>42529</v>
      </c>
      <c r="L29" t="s">
        <v>21</v>
      </c>
      <c r="M29" t="s">
        <v>7</v>
      </c>
      <c r="N29" t="s">
        <v>8</v>
      </c>
      <c r="O29">
        <v>42</v>
      </c>
      <c r="P29">
        <v>60</v>
      </c>
      <c r="R29">
        <f t="shared" si="6"/>
        <v>2520</v>
      </c>
      <c r="T29" t="b">
        <f t="shared" si="9"/>
        <v>0</v>
      </c>
      <c r="V29">
        <f t="shared" si="10"/>
        <v>0</v>
      </c>
      <c r="W29">
        <f t="shared" si="11"/>
        <v>28</v>
      </c>
      <c r="X29">
        <f t="shared" si="12"/>
        <v>57</v>
      </c>
      <c r="Y29">
        <f t="shared" si="13"/>
        <v>42</v>
      </c>
      <c r="Z29">
        <f t="shared" si="14"/>
        <v>70</v>
      </c>
    </row>
    <row r="30" spans="1:26">
      <c r="A30">
        <f t="shared" si="1"/>
        <v>-4490</v>
      </c>
      <c r="C30">
        <f>IF(L31&lt;&gt;L30,1,0)</f>
        <v>0</v>
      </c>
      <c r="D30">
        <f>IF(C30=1,E30,0)</f>
        <v>0</v>
      </c>
      <c r="E30">
        <f t="shared" si="2"/>
        <v>495510</v>
      </c>
      <c r="G30">
        <f t="shared" si="8"/>
        <v>6</v>
      </c>
      <c r="H30" t="str">
        <f t="shared" si="3"/>
        <v>2016.6</v>
      </c>
      <c r="I30">
        <f t="shared" si="4"/>
        <v>2016</v>
      </c>
      <c r="J30">
        <f t="shared" si="5"/>
        <v>6</v>
      </c>
      <c r="K30" s="1">
        <v>42529</v>
      </c>
      <c r="L30" t="s">
        <v>21</v>
      </c>
      <c r="M30" t="s">
        <v>10</v>
      </c>
      <c r="N30" t="s">
        <v>8</v>
      </c>
      <c r="O30">
        <v>28</v>
      </c>
      <c r="P30">
        <v>8</v>
      </c>
      <c r="R30">
        <f t="shared" si="6"/>
        <v>224</v>
      </c>
      <c r="T30" t="b">
        <f t="shared" si="9"/>
        <v>0</v>
      </c>
      <c r="V30">
        <f t="shared" si="10"/>
        <v>28</v>
      </c>
      <c r="W30">
        <f t="shared" si="11"/>
        <v>28</v>
      </c>
      <c r="X30">
        <f t="shared" si="12"/>
        <v>57</v>
      </c>
      <c r="Y30">
        <f t="shared" si="13"/>
        <v>42</v>
      </c>
      <c r="Z30">
        <f t="shared" si="14"/>
        <v>70</v>
      </c>
    </row>
    <row r="31" spans="1:26">
      <c r="A31">
        <f t="shared" si="1"/>
        <v>-4851</v>
      </c>
      <c r="C31">
        <f>IF(L32&lt;&gt;L31,1,0)</f>
        <v>1</v>
      </c>
      <c r="D31">
        <f>IF(C31=1,E31,0)</f>
        <v>495149</v>
      </c>
      <c r="E31">
        <f t="shared" si="2"/>
        <v>495149</v>
      </c>
      <c r="G31">
        <f t="shared" si="8"/>
        <v>6</v>
      </c>
      <c r="H31" t="str">
        <f t="shared" si="3"/>
        <v>2016.6</v>
      </c>
      <c r="I31">
        <f t="shared" si="4"/>
        <v>2016</v>
      </c>
      <c r="J31">
        <f t="shared" si="5"/>
        <v>6</v>
      </c>
      <c r="K31" s="1">
        <v>42529</v>
      </c>
      <c r="L31" t="s">
        <v>21</v>
      </c>
      <c r="M31" t="s">
        <v>12</v>
      </c>
      <c r="N31" t="s">
        <v>8</v>
      </c>
      <c r="O31">
        <v>19</v>
      </c>
      <c r="P31">
        <v>19</v>
      </c>
      <c r="R31">
        <f t="shared" si="6"/>
        <v>361</v>
      </c>
      <c r="T31" t="b">
        <f t="shared" si="9"/>
        <v>0</v>
      </c>
      <c r="V31">
        <f t="shared" si="10"/>
        <v>28</v>
      </c>
      <c r="W31">
        <f t="shared" si="11"/>
        <v>28</v>
      </c>
      <c r="X31">
        <f t="shared" si="12"/>
        <v>76</v>
      </c>
      <c r="Y31">
        <f t="shared" si="13"/>
        <v>42</v>
      </c>
      <c r="Z31">
        <f t="shared" si="14"/>
        <v>70</v>
      </c>
    </row>
    <row r="32" spans="1:26">
      <c r="A32">
        <f t="shared" si="1"/>
        <v>-2835</v>
      </c>
      <c r="C32">
        <f>IF(L33&lt;&gt;L32,1,0)</f>
        <v>0</v>
      </c>
      <c r="D32">
        <f>IF(C32=1,E32,0)</f>
        <v>0</v>
      </c>
      <c r="E32">
        <f t="shared" si="2"/>
        <v>497165</v>
      </c>
      <c r="G32">
        <f t="shared" si="8"/>
        <v>6</v>
      </c>
      <c r="H32" t="str">
        <f t="shared" si="3"/>
        <v>2016.6</v>
      </c>
      <c r="I32">
        <f t="shared" si="4"/>
        <v>2016</v>
      </c>
      <c r="J32">
        <f t="shared" si="5"/>
        <v>6</v>
      </c>
      <c r="K32" s="1">
        <v>42542</v>
      </c>
      <c r="L32" t="s">
        <v>22</v>
      </c>
      <c r="M32" t="s">
        <v>12</v>
      </c>
      <c r="N32" t="s">
        <v>14</v>
      </c>
      <c r="O32">
        <v>72</v>
      </c>
      <c r="P32">
        <v>28</v>
      </c>
      <c r="R32">
        <f t="shared" si="6"/>
        <v>2016</v>
      </c>
      <c r="T32" t="b">
        <f t="shared" si="9"/>
        <v>0</v>
      </c>
      <c r="V32">
        <f t="shared" si="10"/>
        <v>28</v>
      </c>
      <c r="W32">
        <f t="shared" si="11"/>
        <v>28</v>
      </c>
      <c r="X32">
        <f t="shared" si="12"/>
        <v>4</v>
      </c>
      <c r="Y32">
        <f t="shared" si="13"/>
        <v>42</v>
      </c>
      <c r="Z32">
        <f t="shared" si="14"/>
        <v>70</v>
      </c>
    </row>
    <row r="33" spans="1:26">
      <c r="A33">
        <f t="shared" si="1"/>
        <v>945</v>
      </c>
      <c r="C33">
        <f>IF(L34&lt;&gt;L33,1,0)</f>
        <v>0</v>
      </c>
      <c r="D33">
        <f>IF(C33=1,E33,0)</f>
        <v>0</v>
      </c>
      <c r="E33">
        <f t="shared" si="2"/>
        <v>500945</v>
      </c>
      <c r="G33">
        <f t="shared" si="8"/>
        <v>6</v>
      </c>
      <c r="H33" t="str">
        <f t="shared" si="3"/>
        <v>2016.6</v>
      </c>
      <c r="I33">
        <f t="shared" si="4"/>
        <v>2016</v>
      </c>
      <c r="J33">
        <f t="shared" si="5"/>
        <v>6</v>
      </c>
      <c r="K33" s="1">
        <v>42542</v>
      </c>
      <c r="L33" t="s">
        <v>22</v>
      </c>
      <c r="M33" t="s">
        <v>7</v>
      </c>
      <c r="N33" t="s">
        <v>14</v>
      </c>
      <c r="O33">
        <v>42</v>
      </c>
      <c r="P33">
        <v>90</v>
      </c>
      <c r="R33">
        <f t="shared" si="6"/>
        <v>3780</v>
      </c>
      <c r="T33" t="b">
        <f t="shared" si="9"/>
        <v>0</v>
      </c>
      <c r="V33">
        <f t="shared" si="10"/>
        <v>28</v>
      </c>
      <c r="W33">
        <f t="shared" si="11"/>
        <v>28</v>
      </c>
      <c r="X33">
        <f t="shared" si="12"/>
        <v>4</v>
      </c>
      <c r="Y33">
        <f t="shared" si="13"/>
        <v>0</v>
      </c>
      <c r="Z33">
        <f t="shared" si="14"/>
        <v>70</v>
      </c>
    </row>
    <row r="34" spans="1:26">
      <c r="A34">
        <f t="shared" si="1"/>
        <v>-903</v>
      </c>
      <c r="C34">
        <f>IF(L35&lt;&gt;L34,1,0)</f>
        <v>0</v>
      </c>
      <c r="D34">
        <f>IF(C34=1,E34,0)</f>
        <v>0</v>
      </c>
      <c r="E34">
        <f t="shared" si="2"/>
        <v>499097</v>
      </c>
      <c r="G34">
        <f t="shared" si="8"/>
        <v>6</v>
      </c>
      <c r="H34" t="str">
        <f t="shared" si="3"/>
        <v>2016.6</v>
      </c>
      <c r="I34">
        <f t="shared" si="4"/>
        <v>2016</v>
      </c>
      <c r="J34">
        <f t="shared" si="5"/>
        <v>6</v>
      </c>
      <c r="K34" s="1">
        <v>42542</v>
      </c>
      <c r="L34" t="s">
        <v>22</v>
      </c>
      <c r="M34" t="s">
        <v>9</v>
      </c>
      <c r="N34" t="s">
        <v>8</v>
      </c>
      <c r="O34">
        <v>42</v>
      </c>
      <c r="P34">
        <v>44</v>
      </c>
      <c r="R34">
        <f t="shared" si="6"/>
        <v>1848</v>
      </c>
      <c r="T34" t="b">
        <f t="shared" si="9"/>
        <v>0</v>
      </c>
      <c r="V34">
        <f t="shared" si="10"/>
        <v>28</v>
      </c>
      <c r="W34">
        <f t="shared" si="11"/>
        <v>28</v>
      </c>
      <c r="X34">
        <f t="shared" si="12"/>
        <v>4</v>
      </c>
      <c r="Y34">
        <f t="shared" si="13"/>
        <v>0</v>
      </c>
      <c r="Z34">
        <f t="shared" si="14"/>
        <v>112</v>
      </c>
    </row>
    <row r="35" spans="1:26">
      <c r="A35">
        <f t="shared" si="1"/>
        <v>-1761</v>
      </c>
      <c r="C35">
        <f>IF(L36&lt;&gt;L35,1,0)</f>
        <v>0</v>
      </c>
      <c r="D35">
        <f>IF(C35=1,E35,0)</f>
        <v>0</v>
      </c>
      <c r="E35">
        <f t="shared" si="2"/>
        <v>498239</v>
      </c>
      <c r="G35">
        <f t="shared" si="8"/>
        <v>6</v>
      </c>
      <c r="H35" t="str">
        <f t="shared" si="3"/>
        <v>2016.6</v>
      </c>
      <c r="I35">
        <f t="shared" si="4"/>
        <v>2016</v>
      </c>
      <c r="J35">
        <f t="shared" si="5"/>
        <v>6</v>
      </c>
      <c r="K35" s="1">
        <v>42542</v>
      </c>
      <c r="L35" t="s">
        <v>22</v>
      </c>
      <c r="M35" t="s">
        <v>11</v>
      </c>
      <c r="N35" t="s">
        <v>8</v>
      </c>
      <c r="O35">
        <v>33</v>
      </c>
      <c r="P35">
        <v>26</v>
      </c>
      <c r="R35">
        <f t="shared" si="6"/>
        <v>858</v>
      </c>
      <c r="T35" t="b">
        <f t="shared" si="9"/>
        <v>0</v>
      </c>
      <c r="V35">
        <f t="shared" si="10"/>
        <v>28</v>
      </c>
      <c r="W35">
        <f t="shared" si="11"/>
        <v>61</v>
      </c>
      <c r="X35">
        <f t="shared" si="12"/>
        <v>4</v>
      </c>
      <c r="Y35">
        <f t="shared" si="13"/>
        <v>0</v>
      </c>
      <c r="Z35">
        <f t="shared" si="14"/>
        <v>112</v>
      </c>
    </row>
    <row r="36" spans="1:26">
      <c r="A36">
        <f t="shared" si="1"/>
        <v>-1842</v>
      </c>
      <c r="C36">
        <f>IF(L37&lt;&gt;L36,1,0)</f>
        <v>1</v>
      </c>
      <c r="D36">
        <f>IF(C36=1,E36,0)</f>
        <v>498158</v>
      </c>
      <c r="E36">
        <f t="shared" si="2"/>
        <v>498158</v>
      </c>
      <c r="G36">
        <f t="shared" si="8"/>
        <v>6</v>
      </c>
      <c r="H36" t="str">
        <f t="shared" si="3"/>
        <v>2016.6</v>
      </c>
      <c r="I36">
        <f t="shared" si="4"/>
        <v>2016</v>
      </c>
      <c r="J36">
        <f t="shared" si="5"/>
        <v>6</v>
      </c>
      <c r="K36" s="1">
        <v>42542</v>
      </c>
      <c r="L36" t="s">
        <v>22</v>
      </c>
      <c r="M36" t="s">
        <v>10</v>
      </c>
      <c r="N36" t="s">
        <v>8</v>
      </c>
      <c r="O36">
        <v>9</v>
      </c>
      <c r="P36">
        <v>9</v>
      </c>
      <c r="R36">
        <f t="shared" si="6"/>
        <v>81</v>
      </c>
      <c r="T36" t="b">
        <f t="shared" si="9"/>
        <v>0</v>
      </c>
      <c r="V36">
        <f t="shared" si="10"/>
        <v>37</v>
      </c>
      <c r="W36">
        <f t="shared" si="11"/>
        <v>61</v>
      </c>
      <c r="X36">
        <f t="shared" si="12"/>
        <v>4</v>
      </c>
      <c r="Y36">
        <f t="shared" ref="Y36:Y67" si="15">IF($M36=Y$1,IF($N36="Z",Y35+$O36,Y35-$O36),Y35)</f>
        <v>0</v>
      </c>
      <c r="Z36">
        <f t="shared" si="14"/>
        <v>112</v>
      </c>
    </row>
    <row r="37" spans="1:26">
      <c r="A37">
        <f t="shared" si="1"/>
        <v>-1726</v>
      </c>
      <c r="C37">
        <f>IF(L38&lt;&gt;L37,1,0)</f>
        <v>0</v>
      </c>
      <c r="D37">
        <f>IF(C37=1,E37,0)</f>
        <v>0</v>
      </c>
      <c r="E37">
        <f t="shared" si="2"/>
        <v>498274</v>
      </c>
      <c r="G37">
        <f t="shared" si="8"/>
        <v>7</v>
      </c>
      <c r="H37" t="str">
        <f t="shared" si="3"/>
        <v>2016.7</v>
      </c>
      <c r="I37">
        <f t="shared" si="4"/>
        <v>2016</v>
      </c>
      <c r="J37">
        <f t="shared" si="5"/>
        <v>7</v>
      </c>
      <c r="K37" s="1">
        <v>42559</v>
      </c>
      <c r="L37" t="s">
        <v>6</v>
      </c>
      <c r="M37" t="s">
        <v>12</v>
      </c>
      <c r="N37" t="s">
        <v>14</v>
      </c>
      <c r="O37">
        <v>4</v>
      </c>
      <c r="P37">
        <v>29</v>
      </c>
      <c r="R37">
        <f t="shared" si="6"/>
        <v>116</v>
      </c>
      <c r="T37" t="b">
        <f t="shared" si="9"/>
        <v>0</v>
      </c>
      <c r="V37">
        <f t="shared" si="10"/>
        <v>37</v>
      </c>
      <c r="W37">
        <f t="shared" si="11"/>
        <v>61</v>
      </c>
      <c r="X37">
        <f t="shared" si="12"/>
        <v>0</v>
      </c>
      <c r="Y37">
        <f t="shared" si="15"/>
        <v>0</v>
      </c>
      <c r="Z37">
        <f t="shared" si="14"/>
        <v>112</v>
      </c>
    </row>
    <row r="38" spans="1:26">
      <c r="A38">
        <f t="shared" si="1"/>
        <v>-1282</v>
      </c>
      <c r="C38">
        <f>IF(L39&lt;&gt;L38,1,0)</f>
        <v>0</v>
      </c>
      <c r="D38">
        <f>IF(C38=1,E38,0)</f>
        <v>0</v>
      </c>
      <c r="E38">
        <f t="shared" si="2"/>
        <v>498718</v>
      </c>
      <c r="G38">
        <f t="shared" si="8"/>
        <v>7</v>
      </c>
      <c r="H38" t="str">
        <f t="shared" si="3"/>
        <v>2016.7</v>
      </c>
      <c r="I38">
        <f t="shared" si="4"/>
        <v>2016</v>
      </c>
      <c r="J38">
        <f t="shared" si="5"/>
        <v>7</v>
      </c>
      <c r="K38" s="1">
        <v>42559</v>
      </c>
      <c r="L38" t="s">
        <v>6</v>
      </c>
      <c r="M38" t="s">
        <v>10</v>
      </c>
      <c r="N38" t="s">
        <v>14</v>
      </c>
      <c r="O38">
        <v>37</v>
      </c>
      <c r="P38">
        <v>12</v>
      </c>
      <c r="R38">
        <f t="shared" si="6"/>
        <v>444</v>
      </c>
      <c r="T38" t="b">
        <f t="shared" si="9"/>
        <v>0</v>
      </c>
      <c r="V38">
        <f t="shared" si="10"/>
        <v>0</v>
      </c>
      <c r="W38">
        <f t="shared" si="11"/>
        <v>61</v>
      </c>
      <c r="X38">
        <f t="shared" si="12"/>
        <v>0</v>
      </c>
      <c r="Y38">
        <f t="shared" si="15"/>
        <v>0</v>
      </c>
      <c r="Z38">
        <f t="shared" si="14"/>
        <v>112</v>
      </c>
    </row>
    <row r="39" spans="1:26">
      <c r="A39">
        <f t="shared" si="1"/>
        <v>-2752</v>
      </c>
      <c r="C39">
        <f>IF(L40&lt;&gt;L39,1,0)</f>
        <v>0</v>
      </c>
      <c r="D39">
        <f>IF(C39=1,E39,0)</f>
        <v>0</v>
      </c>
      <c r="E39">
        <f t="shared" si="2"/>
        <v>497248</v>
      </c>
      <c r="G39">
        <f t="shared" si="8"/>
        <v>7</v>
      </c>
      <c r="H39" t="str">
        <f t="shared" si="3"/>
        <v>2016.7</v>
      </c>
      <c r="I39">
        <f t="shared" si="4"/>
        <v>2016</v>
      </c>
      <c r="J39">
        <f t="shared" si="5"/>
        <v>7</v>
      </c>
      <c r="K39" s="1">
        <v>42559</v>
      </c>
      <c r="L39" t="s">
        <v>6</v>
      </c>
      <c r="M39" t="s">
        <v>9</v>
      </c>
      <c r="N39" t="s">
        <v>8</v>
      </c>
      <c r="O39">
        <v>35</v>
      </c>
      <c r="P39">
        <v>42</v>
      </c>
      <c r="R39">
        <f t="shared" si="6"/>
        <v>1470</v>
      </c>
      <c r="T39" t="b">
        <f t="shared" si="9"/>
        <v>0</v>
      </c>
      <c r="V39">
        <f t="shared" si="10"/>
        <v>0</v>
      </c>
      <c r="W39">
        <f t="shared" si="11"/>
        <v>61</v>
      </c>
      <c r="X39">
        <f t="shared" si="12"/>
        <v>0</v>
      </c>
      <c r="Y39">
        <f t="shared" si="15"/>
        <v>0</v>
      </c>
      <c r="Z39">
        <f t="shared" si="14"/>
        <v>147</v>
      </c>
    </row>
    <row r="40" spans="1:26">
      <c r="A40">
        <f t="shared" si="1"/>
        <v>-4864</v>
      </c>
      <c r="C40">
        <f>IF(L41&lt;&gt;L40,1,0)</f>
        <v>1</v>
      </c>
      <c r="D40">
        <f>IF(C40=1,E40,0)</f>
        <v>495136</v>
      </c>
      <c r="E40">
        <f t="shared" si="2"/>
        <v>495136</v>
      </c>
      <c r="G40">
        <f t="shared" si="8"/>
        <v>7</v>
      </c>
      <c r="H40" t="str">
        <f t="shared" si="3"/>
        <v>2016.7</v>
      </c>
      <c r="I40">
        <f t="shared" si="4"/>
        <v>2016</v>
      </c>
      <c r="J40">
        <f t="shared" si="5"/>
        <v>7</v>
      </c>
      <c r="K40" s="1">
        <v>42559</v>
      </c>
      <c r="L40" t="s">
        <v>6</v>
      </c>
      <c r="M40" t="s">
        <v>7</v>
      </c>
      <c r="N40" t="s">
        <v>8</v>
      </c>
      <c r="O40">
        <v>32</v>
      </c>
      <c r="P40">
        <v>66</v>
      </c>
      <c r="R40">
        <f t="shared" si="6"/>
        <v>2112</v>
      </c>
      <c r="T40" t="b">
        <f t="shared" si="9"/>
        <v>0</v>
      </c>
      <c r="V40">
        <f t="shared" si="10"/>
        <v>0</v>
      </c>
      <c r="W40">
        <f t="shared" si="11"/>
        <v>61</v>
      </c>
      <c r="X40">
        <f t="shared" si="12"/>
        <v>0</v>
      </c>
      <c r="Y40">
        <f t="shared" si="15"/>
        <v>32</v>
      </c>
      <c r="Z40">
        <f t="shared" si="14"/>
        <v>147</v>
      </c>
    </row>
    <row r="41" spans="1:26">
      <c r="A41">
        <f t="shared" si="1"/>
        <v>-1920</v>
      </c>
      <c r="C41">
        <f>IF(L42&lt;&gt;L41,1,0)</f>
        <v>0</v>
      </c>
      <c r="D41">
        <f>IF(C41=1,E41,0)</f>
        <v>0</v>
      </c>
      <c r="E41">
        <f t="shared" si="2"/>
        <v>498080</v>
      </c>
      <c r="G41">
        <f t="shared" si="8"/>
        <v>7</v>
      </c>
      <c r="H41" t="str">
        <f t="shared" si="3"/>
        <v>2016.7</v>
      </c>
      <c r="I41">
        <f t="shared" si="4"/>
        <v>2016</v>
      </c>
      <c r="J41">
        <f t="shared" si="5"/>
        <v>7</v>
      </c>
      <c r="K41" s="1">
        <v>42574</v>
      </c>
      <c r="L41" t="s">
        <v>13</v>
      </c>
      <c r="M41" t="s">
        <v>7</v>
      </c>
      <c r="N41" t="s">
        <v>14</v>
      </c>
      <c r="O41">
        <v>32</v>
      </c>
      <c r="P41">
        <v>92</v>
      </c>
      <c r="R41">
        <f t="shared" si="6"/>
        <v>2944</v>
      </c>
      <c r="T41" t="b">
        <f t="shared" si="9"/>
        <v>0</v>
      </c>
      <c r="V41">
        <f t="shared" si="10"/>
        <v>0</v>
      </c>
      <c r="W41">
        <f t="shared" si="11"/>
        <v>61</v>
      </c>
      <c r="X41">
        <f t="shared" si="12"/>
        <v>0</v>
      </c>
      <c r="Y41">
        <f t="shared" si="15"/>
        <v>0</v>
      </c>
      <c r="Z41">
        <f t="shared" si="14"/>
        <v>147</v>
      </c>
    </row>
    <row r="42" spans="1:26">
      <c r="A42">
        <f t="shared" si="1"/>
        <v>-3984</v>
      </c>
      <c r="C42">
        <f>IF(L43&lt;&gt;L42,1,0)</f>
        <v>1</v>
      </c>
      <c r="D42">
        <f>IF(C42=1,E42,0)</f>
        <v>496016</v>
      </c>
      <c r="E42">
        <f t="shared" si="2"/>
        <v>496016</v>
      </c>
      <c r="G42">
        <f t="shared" si="8"/>
        <v>7</v>
      </c>
      <c r="H42" t="str">
        <f t="shared" si="3"/>
        <v>2016.7</v>
      </c>
      <c r="I42">
        <f t="shared" si="4"/>
        <v>2016</v>
      </c>
      <c r="J42">
        <f t="shared" si="5"/>
        <v>7</v>
      </c>
      <c r="K42" s="1">
        <v>42574</v>
      </c>
      <c r="L42" t="s">
        <v>13</v>
      </c>
      <c r="M42" t="s">
        <v>9</v>
      </c>
      <c r="N42" t="s">
        <v>8</v>
      </c>
      <c r="O42">
        <v>48</v>
      </c>
      <c r="P42">
        <v>43</v>
      </c>
      <c r="R42">
        <f t="shared" si="6"/>
        <v>2064</v>
      </c>
      <c r="T42" t="b">
        <f t="shared" si="9"/>
        <v>0</v>
      </c>
      <c r="V42">
        <f t="shared" si="10"/>
        <v>0</v>
      </c>
      <c r="W42">
        <f t="shared" si="11"/>
        <v>61</v>
      </c>
      <c r="X42">
        <f t="shared" si="12"/>
        <v>0</v>
      </c>
      <c r="Y42">
        <f t="shared" si="15"/>
        <v>0</v>
      </c>
      <c r="Z42">
        <f t="shared" si="14"/>
        <v>195</v>
      </c>
    </row>
    <row r="43" spans="1:26">
      <c r="A43">
        <f t="shared" si="1"/>
        <v>7476</v>
      </c>
      <c r="C43">
        <f>IF(L44&lt;&gt;L43,1,0)</f>
        <v>0</v>
      </c>
      <c r="D43">
        <f>IF(C43=1,E43,0)</f>
        <v>0</v>
      </c>
      <c r="E43">
        <f t="shared" si="2"/>
        <v>507476</v>
      </c>
      <c r="G43">
        <f t="shared" si="8"/>
        <v>8</v>
      </c>
      <c r="H43" t="str">
        <f t="shared" si="3"/>
        <v>2016.8</v>
      </c>
      <c r="I43">
        <f t="shared" si="4"/>
        <v>2016</v>
      </c>
      <c r="J43">
        <f t="shared" si="5"/>
        <v>8</v>
      </c>
      <c r="K43" s="1">
        <v>42593</v>
      </c>
      <c r="L43" t="s">
        <v>15</v>
      </c>
      <c r="M43" t="s">
        <v>9</v>
      </c>
      <c r="N43" t="s">
        <v>14</v>
      </c>
      <c r="O43">
        <v>191</v>
      </c>
      <c r="P43">
        <v>60</v>
      </c>
      <c r="R43">
        <f t="shared" si="6"/>
        <v>11460</v>
      </c>
      <c r="T43" t="b">
        <f t="shared" si="9"/>
        <v>0</v>
      </c>
      <c r="V43">
        <f t="shared" si="10"/>
        <v>0</v>
      </c>
      <c r="W43">
        <f t="shared" si="11"/>
        <v>61</v>
      </c>
      <c r="X43">
        <f t="shared" si="12"/>
        <v>0</v>
      </c>
      <c r="Y43">
        <f t="shared" si="15"/>
        <v>0</v>
      </c>
      <c r="Z43">
        <f t="shared" si="14"/>
        <v>4</v>
      </c>
    </row>
    <row r="44" spans="1:26">
      <c r="A44">
        <f t="shared" si="1"/>
        <v>7260</v>
      </c>
      <c r="C44">
        <f>IF(L45&lt;&gt;L44,1,0)</f>
        <v>0</v>
      </c>
      <c r="D44">
        <f>IF(C44=1,E44,0)</f>
        <v>0</v>
      </c>
      <c r="E44">
        <f t="shared" si="2"/>
        <v>507260</v>
      </c>
      <c r="G44">
        <f t="shared" si="8"/>
        <v>8</v>
      </c>
      <c r="H44" t="str">
        <f t="shared" si="3"/>
        <v>2016.8</v>
      </c>
      <c r="I44">
        <f t="shared" si="4"/>
        <v>2016</v>
      </c>
      <c r="J44">
        <f t="shared" si="5"/>
        <v>8</v>
      </c>
      <c r="K44" s="1">
        <v>42593</v>
      </c>
      <c r="L44" t="s">
        <v>15</v>
      </c>
      <c r="M44" t="s">
        <v>11</v>
      </c>
      <c r="N44" t="s">
        <v>8</v>
      </c>
      <c r="O44">
        <v>9</v>
      </c>
      <c r="P44">
        <v>24</v>
      </c>
      <c r="R44">
        <f t="shared" si="6"/>
        <v>216</v>
      </c>
      <c r="T44" t="b">
        <f t="shared" si="9"/>
        <v>0</v>
      </c>
      <c r="V44">
        <f t="shared" si="10"/>
        <v>0</v>
      </c>
      <c r="W44">
        <f t="shared" si="11"/>
        <v>70</v>
      </c>
      <c r="X44">
        <f t="shared" si="12"/>
        <v>0</v>
      </c>
      <c r="Y44">
        <f t="shared" si="15"/>
        <v>0</v>
      </c>
      <c r="Z44">
        <f t="shared" si="14"/>
        <v>4</v>
      </c>
    </row>
    <row r="45" spans="1:26">
      <c r="A45">
        <f t="shared" si="1"/>
        <v>4920</v>
      </c>
      <c r="C45">
        <f>IF(L46&lt;&gt;L45,1,0)</f>
        <v>1</v>
      </c>
      <c r="D45">
        <f>IF(C45=1,E45,0)</f>
        <v>504920</v>
      </c>
      <c r="E45">
        <f t="shared" si="2"/>
        <v>504920</v>
      </c>
      <c r="G45">
        <f t="shared" si="8"/>
        <v>8</v>
      </c>
      <c r="H45" t="str">
        <f t="shared" si="3"/>
        <v>2016.8</v>
      </c>
      <c r="I45">
        <f t="shared" si="4"/>
        <v>2016</v>
      </c>
      <c r="J45">
        <f t="shared" si="5"/>
        <v>8</v>
      </c>
      <c r="K45" s="1">
        <v>42593</v>
      </c>
      <c r="L45" t="s">
        <v>15</v>
      </c>
      <c r="M45" t="s">
        <v>7</v>
      </c>
      <c r="N45" t="s">
        <v>8</v>
      </c>
      <c r="O45">
        <v>36</v>
      </c>
      <c r="P45">
        <v>65</v>
      </c>
      <c r="R45">
        <f t="shared" si="6"/>
        <v>2340</v>
      </c>
      <c r="T45" t="b">
        <f t="shared" si="9"/>
        <v>0</v>
      </c>
      <c r="V45">
        <f t="shared" si="10"/>
        <v>0</v>
      </c>
      <c r="W45">
        <f t="shared" si="11"/>
        <v>70</v>
      </c>
      <c r="X45">
        <f t="shared" si="12"/>
        <v>0</v>
      </c>
      <c r="Y45">
        <f t="shared" si="15"/>
        <v>36</v>
      </c>
      <c r="Z45">
        <f t="shared" si="14"/>
        <v>4</v>
      </c>
    </row>
    <row r="46" spans="1:26">
      <c r="A46">
        <f t="shared" si="1"/>
        <v>4591</v>
      </c>
      <c r="C46">
        <f>IF(L47&lt;&gt;L46,1,0)</f>
        <v>0</v>
      </c>
      <c r="D46">
        <f>IF(C46=1,E46,0)</f>
        <v>0</v>
      </c>
      <c r="E46">
        <f t="shared" si="2"/>
        <v>504591</v>
      </c>
      <c r="G46">
        <f t="shared" si="8"/>
        <v>9</v>
      </c>
      <c r="H46" t="str">
        <f t="shared" si="3"/>
        <v>2016.9</v>
      </c>
      <c r="I46">
        <f t="shared" si="4"/>
        <v>2016</v>
      </c>
      <c r="J46">
        <f t="shared" si="5"/>
        <v>9</v>
      </c>
      <c r="K46" s="1">
        <v>42619</v>
      </c>
      <c r="L46" t="s">
        <v>16</v>
      </c>
      <c r="M46" t="s">
        <v>10</v>
      </c>
      <c r="N46" t="s">
        <v>8</v>
      </c>
      <c r="O46">
        <v>47</v>
      </c>
      <c r="P46">
        <v>7</v>
      </c>
      <c r="R46">
        <f t="shared" si="6"/>
        <v>329</v>
      </c>
      <c r="T46" t="b">
        <f t="shared" si="9"/>
        <v>1</v>
      </c>
      <c r="V46">
        <f t="shared" si="10"/>
        <v>47</v>
      </c>
      <c r="W46">
        <f t="shared" si="11"/>
        <v>70</v>
      </c>
      <c r="X46">
        <f t="shared" si="12"/>
        <v>0</v>
      </c>
      <c r="Y46">
        <f t="shared" si="15"/>
        <v>36</v>
      </c>
      <c r="Z46">
        <f t="shared" si="14"/>
        <v>4</v>
      </c>
    </row>
    <row r="47" spans="1:26">
      <c r="A47">
        <f t="shared" si="1"/>
        <v>4843</v>
      </c>
      <c r="C47">
        <f>IF(L48&lt;&gt;L47,1,0)</f>
        <v>0</v>
      </c>
      <c r="D47">
        <f>IF(C47=1,E47,0)</f>
        <v>0</v>
      </c>
      <c r="E47">
        <f t="shared" si="2"/>
        <v>504843</v>
      </c>
      <c r="G47">
        <f t="shared" si="8"/>
        <v>9</v>
      </c>
      <c r="H47" t="str">
        <f t="shared" si="3"/>
        <v>2016.9</v>
      </c>
      <c r="I47">
        <f t="shared" si="4"/>
        <v>2016</v>
      </c>
      <c r="J47">
        <f t="shared" si="5"/>
        <v>9</v>
      </c>
      <c r="K47" s="1">
        <v>42619</v>
      </c>
      <c r="L47" t="s">
        <v>16</v>
      </c>
      <c r="M47" t="s">
        <v>9</v>
      </c>
      <c r="N47" t="s">
        <v>14</v>
      </c>
      <c r="O47">
        <v>4</v>
      </c>
      <c r="P47">
        <v>63</v>
      </c>
      <c r="R47">
        <f t="shared" si="6"/>
        <v>252</v>
      </c>
      <c r="T47" t="b">
        <f t="shared" si="9"/>
        <v>0</v>
      </c>
      <c r="V47">
        <f t="shared" si="10"/>
        <v>47</v>
      </c>
      <c r="W47">
        <f t="shared" si="11"/>
        <v>70</v>
      </c>
      <c r="X47">
        <f t="shared" si="12"/>
        <v>0</v>
      </c>
      <c r="Y47">
        <f t="shared" si="15"/>
        <v>36</v>
      </c>
      <c r="Z47">
        <f t="shared" si="14"/>
        <v>0</v>
      </c>
    </row>
    <row r="48" spans="1:26">
      <c r="A48">
        <f t="shared" si="1"/>
        <v>4691</v>
      </c>
      <c r="C48">
        <f>IF(L49&lt;&gt;L48,1,0)</f>
        <v>0</v>
      </c>
      <c r="D48">
        <f>IF(C48=1,E48,0)</f>
        <v>0</v>
      </c>
      <c r="E48">
        <f t="shared" si="2"/>
        <v>504691</v>
      </c>
      <c r="G48">
        <f t="shared" si="8"/>
        <v>9</v>
      </c>
      <c r="H48" t="str">
        <f t="shared" si="3"/>
        <v>2016.9</v>
      </c>
      <c r="I48">
        <f t="shared" si="4"/>
        <v>2016</v>
      </c>
      <c r="J48">
        <f t="shared" si="5"/>
        <v>9</v>
      </c>
      <c r="K48" s="1">
        <v>42619</v>
      </c>
      <c r="L48" t="s">
        <v>16</v>
      </c>
      <c r="M48" t="s">
        <v>12</v>
      </c>
      <c r="N48" t="s">
        <v>8</v>
      </c>
      <c r="O48">
        <v>8</v>
      </c>
      <c r="P48">
        <v>19</v>
      </c>
      <c r="R48">
        <f t="shared" si="6"/>
        <v>152</v>
      </c>
      <c r="T48" t="b">
        <f t="shared" si="9"/>
        <v>0</v>
      </c>
      <c r="V48">
        <f t="shared" si="10"/>
        <v>47</v>
      </c>
      <c r="W48">
        <f t="shared" si="11"/>
        <v>70</v>
      </c>
      <c r="X48">
        <f t="shared" si="12"/>
        <v>8</v>
      </c>
      <c r="Y48">
        <f t="shared" si="15"/>
        <v>36</v>
      </c>
      <c r="Z48">
        <f t="shared" si="14"/>
        <v>0</v>
      </c>
    </row>
    <row r="49" spans="1:26">
      <c r="A49">
        <f t="shared" si="1"/>
        <v>4625</v>
      </c>
      <c r="C49">
        <f>IF(L50&lt;&gt;L49,1,0)</f>
        <v>0</v>
      </c>
      <c r="D49">
        <f>IF(C49=1,E49,0)</f>
        <v>0</v>
      </c>
      <c r="E49">
        <f t="shared" si="2"/>
        <v>504625</v>
      </c>
      <c r="G49">
        <f t="shared" si="8"/>
        <v>9</v>
      </c>
      <c r="H49" t="str">
        <f t="shared" si="3"/>
        <v>2016.9</v>
      </c>
      <c r="I49">
        <f t="shared" si="4"/>
        <v>2016</v>
      </c>
      <c r="J49">
        <f t="shared" si="5"/>
        <v>9</v>
      </c>
      <c r="K49" s="1">
        <v>42619</v>
      </c>
      <c r="L49" t="s">
        <v>16</v>
      </c>
      <c r="M49" t="s">
        <v>11</v>
      </c>
      <c r="N49" t="s">
        <v>8</v>
      </c>
      <c r="O49">
        <v>3</v>
      </c>
      <c r="P49">
        <v>22</v>
      </c>
      <c r="R49">
        <f t="shared" si="6"/>
        <v>66</v>
      </c>
      <c r="T49" t="b">
        <f t="shared" si="9"/>
        <v>0</v>
      </c>
      <c r="V49">
        <f t="shared" si="10"/>
        <v>47</v>
      </c>
      <c r="W49">
        <f t="shared" si="11"/>
        <v>73</v>
      </c>
      <c r="X49">
        <f t="shared" si="12"/>
        <v>8</v>
      </c>
      <c r="Y49">
        <f t="shared" si="15"/>
        <v>36</v>
      </c>
      <c r="Z49">
        <f t="shared" si="14"/>
        <v>0</v>
      </c>
    </row>
    <row r="50" spans="1:26">
      <c r="A50">
        <f t="shared" si="1"/>
        <v>2206</v>
      </c>
      <c r="C50">
        <f>IF(L51&lt;&gt;L50,1,0)</f>
        <v>1</v>
      </c>
      <c r="D50">
        <f>IF(C50=1,E50,0)</f>
        <v>502206</v>
      </c>
      <c r="E50">
        <f t="shared" si="2"/>
        <v>502206</v>
      </c>
      <c r="G50">
        <f t="shared" si="8"/>
        <v>9</v>
      </c>
      <c r="H50" t="str">
        <f t="shared" si="3"/>
        <v>2016.9</v>
      </c>
      <c r="I50">
        <f t="shared" si="4"/>
        <v>2016</v>
      </c>
      <c r="J50">
        <f t="shared" si="5"/>
        <v>9</v>
      </c>
      <c r="K50" s="1">
        <v>42619</v>
      </c>
      <c r="L50" t="s">
        <v>16</v>
      </c>
      <c r="M50" t="s">
        <v>7</v>
      </c>
      <c r="N50" t="s">
        <v>8</v>
      </c>
      <c r="O50">
        <v>41</v>
      </c>
      <c r="P50">
        <v>59</v>
      </c>
      <c r="R50">
        <f t="shared" si="6"/>
        <v>2419</v>
      </c>
      <c r="T50" t="b">
        <f t="shared" si="9"/>
        <v>0</v>
      </c>
      <c r="V50">
        <f t="shared" si="10"/>
        <v>47</v>
      </c>
      <c r="W50">
        <f t="shared" si="11"/>
        <v>73</v>
      </c>
      <c r="X50">
        <f t="shared" si="12"/>
        <v>8</v>
      </c>
      <c r="Y50">
        <f t="shared" si="15"/>
        <v>77</v>
      </c>
      <c r="Z50">
        <f t="shared" si="14"/>
        <v>0</v>
      </c>
    </row>
    <row r="51" spans="1:26">
      <c r="A51">
        <f t="shared" si="1"/>
        <v>446</v>
      </c>
      <c r="C51">
        <f>IF(L52&lt;&gt;L51,1,0)</f>
        <v>0</v>
      </c>
      <c r="D51">
        <f>IF(C51=1,E51,0)</f>
        <v>0</v>
      </c>
      <c r="E51">
        <f t="shared" si="2"/>
        <v>500446</v>
      </c>
      <c r="G51">
        <f t="shared" si="8"/>
        <v>9</v>
      </c>
      <c r="H51" t="str">
        <f t="shared" si="3"/>
        <v>2016.9</v>
      </c>
      <c r="I51">
        <f t="shared" si="4"/>
        <v>2016</v>
      </c>
      <c r="J51">
        <f t="shared" si="5"/>
        <v>9</v>
      </c>
      <c r="K51" s="1">
        <v>42640</v>
      </c>
      <c r="L51" t="s">
        <v>17</v>
      </c>
      <c r="M51" t="s">
        <v>9</v>
      </c>
      <c r="N51" t="s">
        <v>8</v>
      </c>
      <c r="O51">
        <v>44</v>
      </c>
      <c r="P51">
        <v>40</v>
      </c>
      <c r="R51">
        <f t="shared" si="6"/>
        <v>1760</v>
      </c>
      <c r="T51" t="b">
        <f t="shared" si="9"/>
        <v>0</v>
      </c>
      <c r="V51">
        <f t="shared" si="10"/>
        <v>47</v>
      </c>
      <c r="W51">
        <f t="shared" si="11"/>
        <v>73</v>
      </c>
      <c r="X51">
        <f t="shared" si="12"/>
        <v>8</v>
      </c>
      <c r="Y51">
        <f t="shared" si="15"/>
        <v>77</v>
      </c>
      <c r="Z51">
        <f t="shared" si="14"/>
        <v>44</v>
      </c>
    </row>
    <row r="52" spans="1:26">
      <c r="A52">
        <f t="shared" si="1"/>
        <v>986</v>
      </c>
      <c r="C52">
        <f>IF(L53&lt;&gt;L52,1,0)</f>
        <v>0</v>
      </c>
      <c r="D52">
        <f>IF(C52=1,E52,0)</f>
        <v>0</v>
      </c>
      <c r="E52">
        <f t="shared" si="2"/>
        <v>500986</v>
      </c>
      <c r="G52">
        <f t="shared" si="8"/>
        <v>9</v>
      </c>
      <c r="H52" t="str">
        <f t="shared" si="3"/>
        <v>2016.9</v>
      </c>
      <c r="I52">
        <f t="shared" si="4"/>
        <v>2016</v>
      </c>
      <c r="J52">
        <f t="shared" si="5"/>
        <v>9</v>
      </c>
      <c r="K52" s="1">
        <v>42640</v>
      </c>
      <c r="L52" t="s">
        <v>17</v>
      </c>
      <c r="M52" t="s">
        <v>10</v>
      </c>
      <c r="N52" t="s">
        <v>14</v>
      </c>
      <c r="O52">
        <v>45</v>
      </c>
      <c r="P52">
        <v>12</v>
      </c>
      <c r="R52">
        <f t="shared" si="6"/>
        <v>540</v>
      </c>
      <c r="T52" t="b">
        <f t="shared" si="9"/>
        <v>0</v>
      </c>
      <c r="V52">
        <f t="shared" si="10"/>
        <v>2</v>
      </c>
      <c r="W52">
        <f t="shared" si="11"/>
        <v>73</v>
      </c>
      <c r="X52">
        <f t="shared" si="12"/>
        <v>8</v>
      </c>
      <c r="Y52">
        <f t="shared" si="15"/>
        <v>77</v>
      </c>
      <c r="Z52">
        <f t="shared" si="14"/>
        <v>44</v>
      </c>
    </row>
    <row r="53" spans="1:26">
      <c r="A53">
        <f t="shared" si="1"/>
        <v>186</v>
      </c>
      <c r="C53">
        <f>IF(L54&lt;&gt;L53,1,0)</f>
        <v>0</v>
      </c>
      <c r="D53">
        <f>IF(C53=1,E53,0)</f>
        <v>0</v>
      </c>
      <c r="E53">
        <f t="shared" si="2"/>
        <v>500186</v>
      </c>
      <c r="G53">
        <f t="shared" si="8"/>
        <v>9</v>
      </c>
      <c r="H53" t="str">
        <f t="shared" si="3"/>
        <v>2016.9</v>
      </c>
      <c r="I53">
        <f t="shared" si="4"/>
        <v>2016</v>
      </c>
      <c r="J53">
        <f t="shared" si="5"/>
        <v>9</v>
      </c>
      <c r="K53" s="1">
        <v>42640</v>
      </c>
      <c r="L53" t="s">
        <v>17</v>
      </c>
      <c r="M53" t="s">
        <v>12</v>
      </c>
      <c r="N53" t="s">
        <v>8</v>
      </c>
      <c r="O53">
        <v>40</v>
      </c>
      <c r="P53">
        <v>20</v>
      </c>
      <c r="R53">
        <f t="shared" si="6"/>
        <v>800</v>
      </c>
      <c r="T53" t="b">
        <f t="shared" si="9"/>
        <v>0</v>
      </c>
      <c r="V53">
        <f t="shared" si="10"/>
        <v>2</v>
      </c>
      <c r="W53">
        <f t="shared" si="11"/>
        <v>73</v>
      </c>
      <c r="X53">
        <f t="shared" si="12"/>
        <v>48</v>
      </c>
      <c r="Y53">
        <f t="shared" si="15"/>
        <v>77</v>
      </c>
      <c r="Z53">
        <f t="shared" si="14"/>
        <v>44</v>
      </c>
    </row>
    <row r="54" spans="1:26">
      <c r="A54">
        <f t="shared" si="1"/>
        <v>-3</v>
      </c>
      <c r="C54">
        <f>IF(L55&lt;&gt;L54,1,0)</f>
        <v>0</v>
      </c>
      <c r="D54">
        <f>IF(C54=1,E54,0)</f>
        <v>0</v>
      </c>
      <c r="E54">
        <f t="shared" si="2"/>
        <v>499997</v>
      </c>
      <c r="G54">
        <f t="shared" si="8"/>
        <v>9</v>
      </c>
      <c r="H54" t="str">
        <f t="shared" si="3"/>
        <v>2016.9</v>
      </c>
      <c r="I54">
        <f t="shared" si="4"/>
        <v>2016</v>
      </c>
      <c r="J54">
        <f t="shared" si="5"/>
        <v>9</v>
      </c>
      <c r="K54" s="1">
        <v>42640</v>
      </c>
      <c r="L54" t="s">
        <v>17</v>
      </c>
      <c r="M54" t="s">
        <v>7</v>
      </c>
      <c r="N54" t="s">
        <v>8</v>
      </c>
      <c r="O54">
        <v>3</v>
      </c>
      <c r="P54">
        <v>63</v>
      </c>
      <c r="R54">
        <f t="shared" si="6"/>
        <v>189</v>
      </c>
      <c r="T54" t="b">
        <f t="shared" si="9"/>
        <v>0</v>
      </c>
      <c r="V54">
        <f t="shared" si="10"/>
        <v>2</v>
      </c>
      <c r="W54">
        <f t="shared" si="11"/>
        <v>73</v>
      </c>
      <c r="X54">
        <f t="shared" si="12"/>
        <v>48</v>
      </c>
      <c r="Y54">
        <f t="shared" si="15"/>
        <v>80</v>
      </c>
      <c r="Z54">
        <f t="shared" si="14"/>
        <v>44</v>
      </c>
    </row>
    <row r="55" spans="1:26">
      <c r="A55">
        <f t="shared" si="1"/>
        <v>-411</v>
      </c>
      <c r="C55">
        <f>IF(L56&lt;&gt;L55,1,0)</f>
        <v>1</v>
      </c>
      <c r="D55">
        <f>IF(C55=1,E55,0)</f>
        <v>499589</v>
      </c>
      <c r="E55">
        <f t="shared" si="2"/>
        <v>499589</v>
      </c>
      <c r="G55">
        <f t="shared" si="8"/>
        <v>9</v>
      </c>
      <c r="H55" t="str">
        <f t="shared" si="3"/>
        <v>2016.9</v>
      </c>
      <c r="I55">
        <f t="shared" si="4"/>
        <v>2016</v>
      </c>
      <c r="J55">
        <f t="shared" si="5"/>
        <v>9</v>
      </c>
      <c r="K55" s="1">
        <v>42640</v>
      </c>
      <c r="L55" t="s">
        <v>17</v>
      </c>
      <c r="M55" t="s">
        <v>11</v>
      </c>
      <c r="N55" t="s">
        <v>8</v>
      </c>
      <c r="O55">
        <v>17</v>
      </c>
      <c r="P55">
        <v>24</v>
      </c>
      <c r="R55">
        <f t="shared" si="6"/>
        <v>408</v>
      </c>
      <c r="T55" t="b">
        <f t="shared" si="9"/>
        <v>0</v>
      </c>
      <c r="V55">
        <f t="shared" si="10"/>
        <v>2</v>
      </c>
      <c r="W55">
        <f t="shared" si="11"/>
        <v>90</v>
      </c>
      <c r="X55">
        <f t="shared" si="12"/>
        <v>48</v>
      </c>
      <c r="Y55">
        <f t="shared" si="15"/>
        <v>80</v>
      </c>
      <c r="Z55">
        <f t="shared" si="14"/>
        <v>44</v>
      </c>
    </row>
    <row r="56" spans="1:26">
      <c r="A56">
        <f t="shared" si="1"/>
        <v>-387</v>
      </c>
      <c r="C56">
        <f>IF(L57&lt;&gt;L56,1,0)</f>
        <v>0</v>
      </c>
      <c r="D56">
        <f>IF(C56=1,E56,0)</f>
        <v>0</v>
      </c>
      <c r="E56">
        <f t="shared" si="2"/>
        <v>499613</v>
      </c>
      <c r="G56">
        <f t="shared" si="8"/>
        <v>10</v>
      </c>
      <c r="H56" t="str">
        <f t="shared" si="3"/>
        <v>2016.10</v>
      </c>
      <c r="I56">
        <f t="shared" si="4"/>
        <v>2016</v>
      </c>
      <c r="J56">
        <f t="shared" si="5"/>
        <v>10</v>
      </c>
      <c r="K56" s="1">
        <v>42664</v>
      </c>
      <c r="L56" t="s">
        <v>18</v>
      </c>
      <c r="M56" t="s">
        <v>10</v>
      </c>
      <c r="N56" t="s">
        <v>14</v>
      </c>
      <c r="O56">
        <v>2</v>
      </c>
      <c r="P56">
        <v>12</v>
      </c>
      <c r="R56">
        <f t="shared" si="6"/>
        <v>24</v>
      </c>
      <c r="T56" t="b">
        <f t="shared" si="9"/>
        <v>1</v>
      </c>
      <c r="V56">
        <f t="shared" si="10"/>
        <v>0</v>
      </c>
      <c r="W56">
        <f t="shared" si="11"/>
        <v>90</v>
      </c>
      <c r="X56">
        <f t="shared" si="12"/>
        <v>48</v>
      </c>
      <c r="Y56">
        <f t="shared" si="15"/>
        <v>80</v>
      </c>
      <c r="Z56">
        <f t="shared" si="14"/>
        <v>44</v>
      </c>
    </row>
    <row r="57" spans="1:26">
      <c r="A57">
        <f t="shared" si="1"/>
        <v>-653</v>
      </c>
      <c r="C57">
        <f>IF(L58&lt;&gt;L57,1,0)</f>
        <v>0</v>
      </c>
      <c r="D57">
        <f>IF(C57=1,E57,0)</f>
        <v>0</v>
      </c>
      <c r="E57">
        <f t="shared" si="2"/>
        <v>499347</v>
      </c>
      <c r="G57">
        <f t="shared" si="8"/>
        <v>10</v>
      </c>
      <c r="H57" t="str">
        <f t="shared" si="3"/>
        <v>2016.10</v>
      </c>
      <c r="I57">
        <f t="shared" si="4"/>
        <v>2016</v>
      </c>
      <c r="J57">
        <f t="shared" si="5"/>
        <v>10</v>
      </c>
      <c r="K57" s="1">
        <v>42664</v>
      </c>
      <c r="L57" t="s">
        <v>18</v>
      </c>
      <c r="M57" t="s">
        <v>12</v>
      </c>
      <c r="N57" t="s">
        <v>8</v>
      </c>
      <c r="O57">
        <v>14</v>
      </c>
      <c r="P57">
        <v>19</v>
      </c>
      <c r="R57">
        <f t="shared" si="6"/>
        <v>266</v>
      </c>
      <c r="T57" t="b">
        <f t="shared" si="9"/>
        <v>0</v>
      </c>
      <c r="V57">
        <f t="shared" si="10"/>
        <v>0</v>
      </c>
      <c r="W57">
        <f t="shared" si="11"/>
        <v>90</v>
      </c>
      <c r="X57">
        <f t="shared" si="12"/>
        <v>62</v>
      </c>
      <c r="Y57">
        <f t="shared" si="15"/>
        <v>80</v>
      </c>
      <c r="Z57">
        <f t="shared" si="14"/>
        <v>44</v>
      </c>
    </row>
    <row r="58" spans="1:26">
      <c r="A58">
        <f t="shared" si="1"/>
        <v>-1182</v>
      </c>
      <c r="C58">
        <f>IF(L59&lt;&gt;L58,1,0)</f>
        <v>1</v>
      </c>
      <c r="D58">
        <f>IF(C58=1,E58,0)</f>
        <v>498818</v>
      </c>
      <c r="E58">
        <f t="shared" si="2"/>
        <v>498818</v>
      </c>
      <c r="G58">
        <f t="shared" si="8"/>
        <v>10</v>
      </c>
      <c r="H58" t="str">
        <f t="shared" si="3"/>
        <v>2016.10</v>
      </c>
      <c r="I58">
        <f t="shared" si="4"/>
        <v>2016</v>
      </c>
      <c r="J58">
        <f t="shared" si="5"/>
        <v>10</v>
      </c>
      <c r="K58" s="1">
        <v>42664</v>
      </c>
      <c r="L58" t="s">
        <v>18</v>
      </c>
      <c r="M58" t="s">
        <v>11</v>
      </c>
      <c r="N58" t="s">
        <v>8</v>
      </c>
      <c r="O58">
        <v>23</v>
      </c>
      <c r="P58">
        <v>23</v>
      </c>
      <c r="R58">
        <f t="shared" si="6"/>
        <v>529</v>
      </c>
      <c r="T58" t="b">
        <f t="shared" si="9"/>
        <v>0</v>
      </c>
      <c r="V58">
        <f t="shared" si="10"/>
        <v>0</v>
      </c>
      <c r="W58">
        <f t="shared" si="11"/>
        <v>113</v>
      </c>
      <c r="X58">
        <f t="shared" si="12"/>
        <v>62</v>
      </c>
      <c r="Y58">
        <f t="shared" si="15"/>
        <v>80</v>
      </c>
      <c r="Z58">
        <f t="shared" si="14"/>
        <v>44</v>
      </c>
    </row>
    <row r="59" spans="1:26">
      <c r="A59">
        <f t="shared" si="1"/>
        <v>-1270</v>
      </c>
      <c r="C59">
        <f>IF(L60&lt;&gt;L59,1,0)</f>
        <v>0</v>
      </c>
      <c r="D59">
        <f>IF(C59=1,E59,0)</f>
        <v>0</v>
      </c>
      <c r="E59">
        <f t="shared" si="2"/>
        <v>498730</v>
      </c>
      <c r="G59">
        <f t="shared" si="8"/>
        <v>11</v>
      </c>
      <c r="H59" t="str">
        <f t="shared" si="3"/>
        <v>2016.11</v>
      </c>
      <c r="I59">
        <f t="shared" si="4"/>
        <v>2016</v>
      </c>
      <c r="J59">
        <f t="shared" si="5"/>
        <v>11</v>
      </c>
      <c r="K59" s="1">
        <v>42682</v>
      </c>
      <c r="L59" t="s">
        <v>19</v>
      </c>
      <c r="M59" t="s">
        <v>10</v>
      </c>
      <c r="N59" t="s">
        <v>8</v>
      </c>
      <c r="O59">
        <v>11</v>
      </c>
      <c r="P59">
        <v>8</v>
      </c>
      <c r="R59">
        <f t="shared" si="6"/>
        <v>88</v>
      </c>
      <c r="T59" t="b">
        <f t="shared" si="9"/>
        <v>0</v>
      </c>
      <c r="V59">
        <f t="shared" si="10"/>
        <v>11</v>
      </c>
      <c r="W59">
        <f t="shared" si="11"/>
        <v>113</v>
      </c>
      <c r="X59">
        <f t="shared" si="12"/>
        <v>62</v>
      </c>
      <c r="Y59">
        <f t="shared" si="15"/>
        <v>80</v>
      </c>
      <c r="Z59">
        <f t="shared" si="14"/>
        <v>44</v>
      </c>
    </row>
    <row r="60" spans="1:26">
      <c r="A60">
        <f t="shared" si="1"/>
        <v>-2392</v>
      </c>
      <c r="C60">
        <f>IF(L61&lt;&gt;L60,1,0)</f>
        <v>0</v>
      </c>
      <c r="D60">
        <f>IF(C60=1,E60,0)</f>
        <v>0</v>
      </c>
      <c r="E60">
        <f t="shared" si="2"/>
        <v>497608</v>
      </c>
      <c r="G60">
        <f t="shared" si="8"/>
        <v>11</v>
      </c>
      <c r="H60" t="str">
        <f t="shared" si="3"/>
        <v>2016.11</v>
      </c>
      <c r="I60">
        <f t="shared" si="4"/>
        <v>2016</v>
      </c>
      <c r="J60">
        <f t="shared" si="5"/>
        <v>11</v>
      </c>
      <c r="K60" s="1">
        <v>42682</v>
      </c>
      <c r="L60" t="s">
        <v>19</v>
      </c>
      <c r="M60" t="s">
        <v>7</v>
      </c>
      <c r="N60" t="s">
        <v>8</v>
      </c>
      <c r="O60">
        <v>17</v>
      </c>
      <c r="P60">
        <v>66</v>
      </c>
      <c r="R60">
        <f t="shared" si="6"/>
        <v>1122</v>
      </c>
      <c r="T60" t="b">
        <f t="shared" si="9"/>
        <v>0</v>
      </c>
      <c r="V60">
        <f t="shared" si="10"/>
        <v>11</v>
      </c>
      <c r="W60">
        <f t="shared" si="11"/>
        <v>113</v>
      </c>
      <c r="X60">
        <f t="shared" si="12"/>
        <v>62</v>
      </c>
      <c r="Y60">
        <f t="shared" si="15"/>
        <v>97</v>
      </c>
      <c r="Z60">
        <f t="shared" si="14"/>
        <v>44</v>
      </c>
    </row>
    <row r="61" spans="1:26">
      <c r="A61">
        <f t="shared" si="1"/>
        <v>-3622</v>
      </c>
      <c r="C61">
        <f>IF(L62&lt;&gt;L61,1,0)</f>
        <v>1</v>
      </c>
      <c r="D61">
        <f>IF(C61=1,E61,0)</f>
        <v>496378</v>
      </c>
      <c r="E61">
        <f t="shared" si="2"/>
        <v>496378</v>
      </c>
      <c r="G61">
        <f t="shared" si="8"/>
        <v>11</v>
      </c>
      <c r="H61" t="str">
        <f t="shared" si="3"/>
        <v>2016.11</v>
      </c>
      <c r="I61">
        <f t="shared" si="4"/>
        <v>2016</v>
      </c>
      <c r="J61">
        <f t="shared" si="5"/>
        <v>11</v>
      </c>
      <c r="K61" s="1">
        <v>42682</v>
      </c>
      <c r="L61" t="s">
        <v>19</v>
      </c>
      <c r="M61" t="s">
        <v>9</v>
      </c>
      <c r="N61" t="s">
        <v>8</v>
      </c>
      <c r="O61">
        <v>30</v>
      </c>
      <c r="P61">
        <v>41</v>
      </c>
      <c r="R61">
        <f t="shared" si="6"/>
        <v>1230</v>
      </c>
      <c r="T61" t="b">
        <f t="shared" si="9"/>
        <v>0</v>
      </c>
      <c r="V61">
        <f t="shared" si="10"/>
        <v>11</v>
      </c>
      <c r="W61">
        <f t="shared" si="11"/>
        <v>113</v>
      </c>
      <c r="X61">
        <f t="shared" si="12"/>
        <v>62</v>
      </c>
      <c r="Y61">
        <f t="shared" si="15"/>
        <v>97</v>
      </c>
      <c r="Z61">
        <f t="shared" si="14"/>
        <v>74</v>
      </c>
    </row>
    <row r="62" spans="1:26">
      <c r="A62">
        <f t="shared" si="1"/>
        <v>5884</v>
      </c>
      <c r="C62">
        <f>IF(L63&lt;&gt;L62,1,0)</f>
        <v>0</v>
      </c>
      <c r="D62">
        <f>IF(C62=1,E62,0)</f>
        <v>0</v>
      </c>
      <c r="E62">
        <f t="shared" si="2"/>
        <v>505884</v>
      </c>
      <c r="G62">
        <f t="shared" si="8"/>
        <v>11</v>
      </c>
      <c r="H62" t="str">
        <f t="shared" si="3"/>
        <v>2016.11</v>
      </c>
      <c r="I62">
        <f t="shared" si="4"/>
        <v>2016</v>
      </c>
      <c r="J62">
        <f t="shared" si="5"/>
        <v>11</v>
      </c>
      <c r="K62" s="1">
        <v>42704</v>
      </c>
      <c r="L62" t="s">
        <v>20</v>
      </c>
      <c r="M62" t="s">
        <v>7</v>
      </c>
      <c r="N62" t="s">
        <v>14</v>
      </c>
      <c r="O62">
        <v>97</v>
      </c>
      <c r="P62">
        <v>98</v>
      </c>
      <c r="R62">
        <f t="shared" si="6"/>
        <v>9506</v>
      </c>
      <c r="T62" t="b">
        <f t="shared" si="9"/>
        <v>1</v>
      </c>
      <c r="V62">
        <f t="shared" si="10"/>
        <v>11</v>
      </c>
      <c r="W62">
        <f t="shared" si="11"/>
        <v>113</v>
      </c>
      <c r="X62">
        <f t="shared" si="12"/>
        <v>62</v>
      </c>
      <c r="Y62">
        <f t="shared" si="15"/>
        <v>0</v>
      </c>
      <c r="Z62">
        <f t="shared" si="14"/>
        <v>74</v>
      </c>
    </row>
    <row r="63" spans="1:26">
      <c r="A63">
        <f t="shared" si="1"/>
        <v>6016</v>
      </c>
      <c r="C63">
        <f>IF(L64&lt;&gt;L63,1,0)</f>
        <v>0</v>
      </c>
      <c r="D63">
        <f>IF(C63=1,E63,0)</f>
        <v>0</v>
      </c>
      <c r="E63">
        <f t="shared" si="2"/>
        <v>506016</v>
      </c>
      <c r="G63">
        <f t="shared" si="8"/>
        <v>11</v>
      </c>
      <c r="H63" t="str">
        <f t="shared" si="3"/>
        <v>2016.11</v>
      </c>
      <c r="I63">
        <f t="shared" si="4"/>
        <v>2016</v>
      </c>
      <c r="J63">
        <f t="shared" si="5"/>
        <v>11</v>
      </c>
      <c r="K63" s="1">
        <v>42704</v>
      </c>
      <c r="L63" t="s">
        <v>20</v>
      </c>
      <c r="M63" t="s">
        <v>10</v>
      </c>
      <c r="N63" t="s">
        <v>14</v>
      </c>
      <c r="O63">
        <v>11</v>
      </c>
      <c r="P63">
        <v>12</v>
      </c>
      <c r="R63">
        <f t="shared" si="6"/>
        <v>132</v>
      </c>
      <c r="T63" t="b">
        <f t="shared" si="9"/>
        <v>0</v>
      </c>
      <c r="V63">
        <f t="shared" si="10"/>
        <v>0</v>
      </c>
      <c r="W63">
        <f t="shared" si="11"/>
        <v>113</v>
      </c>
      <c r="X63">
        <f t="shared" si="12"/>
        <v>62</v>
      </c>
      <c r="Y63">
        <f t="shared" si="15"/>
        <v>0</v>
      </c>
      <c r="Z63">
        <f t="shared" si="14"/>
        <v>74</v>
      </c>
    </row>
    <row r="64" spans="1:26">
      <c r="A64">
        <f t="shared" si="1"/>
        <v>5676</v>
      </c>
      <c r="C64">
        <f>IF(L65&lt;&gt;L64,1,0)</f>
        <v>0</v>
      </c>
      <c r="D64">
        <f>IF(C64=1,E64,0)</f>
        <v>0</v>
      </c>
      <c r="E64">
        <f t="shared" si="2"/>
        <v>505676</v>
      </c>
      <c r="G64">
        <f t="shared" si="8"/>
        <v>11</v>
      </c>
      <c r="H64" t="str">
        <f t="shared" si="3"/>
        <v>2016.11</v>
      </c>
      <c r="I64">
        <f t="shared" si="4"/>
        <v>2016</v>
      </c>
      <c r="J64">
        <f t="shared" si="5"/>
        <v>11</v>
      </c>
      <c r="K64" s="1">
        <v>42704</v>
      </c>
      <c r="L64" t="s">
        <v>20</v>
      </c>
      <c r="M64" t="s">
        <v>12</v>
      </c>
      <c r="N64" t="s">
        <v>8</v>
      </c>
      <c r="O64">
        <v>17</v>
      </c>
      <c r="P64">
        <v>20</v>
      </c>
      <c r="R64">
        <f t="shared" si="6"/>
        <v>340</v>
      </c>
      <c r="T64" t="b">
        <f t="shared" si="9"/>
        <v>0</v>
      </c>
      <c r="V64">
        <f t="shared" si="10"/>
        <v>0</v>
      </c>
      <c r="W64">
        <f t="shared" si="11"/>
        <v>113</v>
      </c>
      <c r="X64">
        <f t="shared" si="12"/>
        <v>79</v>
      </c>
      <c r="Y64">
        <f t="shared" si="15"/>
        <v>0</v>
      </c>
      <c r="Z64">
        <f t="shared" si="14"/>
        <v>74</v>
      </c>
    </row>
    <row r="65" spans="1:26">
      <c r="A65">
        <f t="shared" si="1"/>
        <v>5584</v>
      </c>
      <c r="C65">
        <f>IF(L66&lt;&gt;L65,1,0)</f>
        <v>1</v>
      </c>
      <c r="D65">
        <f>IF(C65=1,E65,0)</f>
        <v>505584</v>
      </c>
      <c r="E65">
        <f t="shared" si="2"/>
        <v>505584</v>
      </c>
      <c r="G65">
        <f t="shared" si="8"/>
        <v>11</v>
      </c>
      <c r="H65" t="str">
        <f t="shared" si="3"/>
        <v>2016.11</v>
      </c>
      <c r="I65">
        <f t="shared" si="4"/>
        <v>2016</v>
      </c>
      <c r="J65">
        <f t="shared" si="5"/>
        <v>11</v>
      </c>
      <c r="K65" s="1">
        <v>42704</v>
      </c>
      <c r="L65" t="s">
        <v>20</v>
      </c>
      <c r="M65" t="s">
        <v>11</v>
      </c>
      <c r="N65" t="s">
        <v>8</v>
      </c>
      <c r="O65">
        <v>4</v>
      </c>
      <c r="P65">
        <v>23</v>
      </c>
      <c r="R65">
        <f t="shared" si="6"/>
        <v>92</v>
      </c>
      <c r="T65" t="b">
        <f t="shared" si="9"/>
        <v>0</v>
      </c>
      <c r="V65">
        <f t="shared" si="10"/>
        <v>0</v>
      </c>
      <c r="W65">
        <f t="shared" si="11"/>
        <v>117</v>
      </c>
      <c r="X65">
        <f t="shared" si="12"/>
        <v>79</v>
      </c>
      <c r="Y65">
        <f t="shared" si="15"/>
        <v>0</v>
      </c>
      <c r="Z65">
        <f t="shared" si="14"/>
        <v>74</v>
      </c>
    </row>
    <row r="66" spans="1:26">
      <c r="A66">
        <f t="shared" si="1"/>
        <v>8033</v>
      </c>
      <c r="C66">
        <f>IF(L67&lt;&gt;L66,1,0)</f>
        <v>0</v>
      </c>
      <c r="D66">
        <f>IF(C66=1,E66,0)</f>
        <v>0</v>
      </c>
      <c r="E66">
        <f t="shared" si="2"/>
        <v>508033</v>
      </c>
      <c r="G66">
        <f t="shared" si="8"/>
        <v>12</v>
      </c>
      <c r="H66" t="str">
        <f t="shared" si="3"/>
        <v>2016.12</v>
      </c>
      <c r="I66">
        <f t="shared" si="4"/>
        <v>2016</v>
      </c>
      <c r="J66">
        <f t="shared" si="5"/>
        <v>12</v>
      </c>
      <c r="K66" s="1">
        <v>42729</v>
      </c>
      <c r="L66" t="s">
        <v>21</v>
      </c>
      <c r="M66" t="s">
        <v>12</v>
      </c>
      <c r="N66" t="s">
        <v>14</v>
      </c>
      <c r="O66">
        <v>79</v>
      </c>
      <c r="P66">
        <v>31</v>
      </c>
      <c r="R66">
        <f t="shared" si="6"/>
        <v>2449</v>
      </c>
      <c r="T66" t="b">
        <f t="shared" si="9"/>
        <v>1</v>
      </c>
      <c r="V66">
        <f t="shared" si="10"/>
        <v>0</v>
      </c>
      <c r="W66">
        <f t="shared" si="11"/>
        <v>117</v>
      </c>
      <c r="X66">
        <f t="shared" si="12"/>
        <v>0</v>
      </c>
      <c r="Y66">
        <f t="shared" si="15"/>
        <v>0</v>
      </c>
      <c r="Z66">
        <f t="shared" si="14"/>
        <v>74</v>
      </c>
    </row>
    <row r="67" spans="1:26">
      <c r="A67">
        <f t="shared" ref="A67:A130" si="16">IF(N67="z",A66-R67,A66+R67)</f>
        <v>6053</v>
      </c>
      <c r="C67">
        <f>IF(L68&lt;&gt;L67,1,0)</f>
        <v>0</v>
      </c>
      <c r="D67">
        <f>IF(C67=1,E67,0)</f>
        <v>0</v>
      </c>
      <c r="E67">
        <f t="shared" ref="E67:E130" si="17">IF(N67="z",E66-R67,E66+R67)</f>
        <v>506053</v>
      </c>
      <c r="G67">
        <f t="shared" si="8"/>
        <v>12</v>
      </c>
      <c r="H67" t="str">
        <f t="shared" ref="H67:H130" si="18">CONCATENATE(I67,".",J67)</f>
        <v>2016.12</v>
      </c>
      <c r="I67">
        <f t="shared" ref="I67:I130" si="19">YEAR(K67)</f>
        <v>2016</v>
      </c>
      <c r="J67">
        <f t="shared" ref="J67:J130" si="20">MONTH(K67)</f>
        <v>12</v>
      </c>
      <c r="K67" s="1">
        <v>42729</v>
      </c>
      <c r="L67" t="s">
        <v>21</v>
      </c>
      <c r="M67" t="s">
        <v>7</v>
      </c>
      <c r="N67" t="s">
        <v>8</v>
      </c>
      <c r="O67">
        <v>33</v>
      </c>
      <c r="P67">
        <v>60</v>
      </c>
      <c r="R67">
        <f t="shared" ref="R67:R130" si="21">O67*P67</f>
        <v>1980</v>
      </c>
      <c r="T67" t="b">
        <f t="shared" si="9"/>
        <v>0</v>
      </c>
      <c r="V67">
        <f t="shared" si="10"/>
        <v>0</v>
      </c>
      <c r="W67">
        <f t="shared" si="11"/>
        <v>117</v>
      </c>
      <c r="X67">
        <f t="shared" si="12"/>
        <v>0</v>
      </c>
      <c r="Y67">
        <f t="shared" si="15"/>
        <v>33</v>
      </c>
      <c r="Z67">
        <f t="shared" si="14"/>
        <v>74</v>
      </c>
    </row>
    <row r="68" spans="1:26">
      <c r="A68">
        <f t="shared" si="16"/>
        <v>5455</v>
      </c>
      <c r="C68">
        <f>IF(L69&lt;&gt;L68,1,0)</f>
        <v>1</v>
      </c>
      <c r="D68">
        <f>IF(C68=1,E68,0)</f>
        <v>505455</v>
      </c>
      <c r="E68">
        <f t="shared" si="17"/>
        <v>505455</v>
      </c>
      <c r="G68">
        <f t="shared" ref="G68:G131" si="22">IF(H68&lt;&gt;H67,G67+1,G67)</f>
        <v>12</v>
      </c>
      <c r="H68" t="str">
        <f t="shared" si="18"/>
        <v>2016.12</v>
      </c>
      <c r="I68">
        <f t="shared" si="19"/>
        <v>2016</v>
      </c>
      <c r="J68">
        <f t="shared" si="20"/>
        <v>12</v>
      </c>
      <c r="K68" s="1">
        <v>42729</v>
      </c>
      <c r="L68" t="s">
        <v>21</v>
      </c>
      <c r="M68" t="s">
        <v>11</v>
      </c>
      <c r="N68" t="s">
        <v>8</v>
      </c>
      <c r="O68">
        <v>26</v>
      </c>
      <c r="P68">
        <v>23</v>
      </c>
      <c r="R68">
        <f t="shared" si="21"/>
        <v>598</v>
      </c>
      <c r="T68" t="b">
        <f t="shared" ref="T68:T131" si="23">IF(K68-K67-1&gt;20,TRUE,FALSE)</f>
        <v>0</v>
      </c>
      <c r="V68">
        <f t="shared" ref="V68:V131" si="24">IF($M68=V$1,IF($N68="Z",V67+$O68,V67-$O68),V67)</f>
        <v>0</v>
      </c>
      <c r="W68">
        <f t="shared" ref="W68:W131" si="25">IF($M68=W$1,IF($N68="Z",W67+$O68,W67-$O68),W67)</f>
        <v>143</v>
      </c>
      <c r="X68">
        <f t="shared" ref="X68:X131" si="26">IF($M68=X$1,IF($N68="Z",X67+$O68,X67-$O68),X67)</f>
        <v>0</v>
      </c>
      <c r="Y68">
        <f t="shared" ref="Y68:Y131" si="27">IF($M68=Y$1,IF($N68="Z",Y67+$O68,Y67-$O68),Y67)</f>
        <v>33</v>
      </c>
      <c r="Z68">
        <f t="shared" ref="Z68:Z131" si="28">IF($M68=Z$1,IF($N68="Z",Z67+$O68,Z67-$O68),Z67)</f>
        <v>74</v>
      </c>
    </row>
    <row r="69" spans="1:26">
      <c r="A69">
        <f t="shared" si="16"/>
        <v>4575</v>
      </c>
      <c r="C69">
        <f>IF(L70&lt;&gt;L69,1,0)</f>
        <v>0</v>
      </c>
      <c r="D69">
        <f>IF(C69=1,E69,0)</f>
        <v>0</v>
      </c>
      <c r="E69">
        <f t="shared" si="17"/>
        <v>504575</v>
      </c>
      <c r="G69">
        <f t="shared" si="22"/>
        <v>13</v>
      </c>
      <c r="H69" t="str">
        <f t="shared" si="18"/>
        <v>2017.1</v>
      </c>
      <c r="I69">
        <f t="shared" si="19"/>
        <v>2017</v>
      </c>
      <c r="J69">
        <f t="shared" si="20"/>
        <v>1</v>
      </c>
      <c r="K69" s="1">
        <v>42742</v>
      </c>
      <c r="L69" t="s">
        <v>22</v>
      </c>
      <c r="M69" t="s">
        <v>12</v>
      </c>
      <c r="N69" t="s">
        <v>8</v>
      </c>
      <c r="O69">
        <v>40</v>
      </c>
      <c r="P69">
        <v>22</v>
      </c>
      <c r="R69">
        <f t="shared" si="21"/>
        <v>880</v>
      </c>
      <c r="T69" t="b">
        <f t="shared" si="23"/>
        <v>0</v>
      </c>
      <c r="V69">
        <f t="shared" si="24"/>
        <v>0</v>
      </c>
      <c r="W69">
        <f t="shared" si="25"/>
        <v>143</v>
      </c>
      <c r="X69">
        <f t="shared" si="26"/>
        <v>40</v>
      </c>
      <c r="Y69">
        <f t="shared" si="27"/>
        <v>33</v>
      </c>
      <c r="Z69">
        <f t="shared" si="28"/>
        <v>74</v>
      </c>
    </row>
    <row r="70" spans="1:26">
      <c r="A70">
        <f t="shared" si="16"/>
        <v>4197</v>
      </c>
      <c r="C70">
        <f>IF(L71&lt;&gt;L70,1,0)</f>
        <v>0</v>
      </c>
      <c r="D70">
        <f>IF(C70=1,E70,0)</f>
        <v>0</v>
      </c>
      <c r="E70">
        <f t="shared" si="17"/>
        <v>504197</v>
      </c>
      <c r="G70">
        <f t="shared" si="22"/>
        <v>13</v>
      </c>
      <c r="H70" t="str">
        <f t="shared" si="18"/>
        <v>2017.1</v>
      </c>
      <c r="I70">
        <f t="shared" si="19"/>
        <v>2017</v>
      </c>
      <c r="J70">
        <f t="shared" si="20"/>
        <v>1</v>
      </c>
      <c r="K70" s="1">
        <v>42742</v>
      </c>
      <c r="L70" t="s">
        <v>22</v>
      </c>
      <c r="M70" t="s">
        <v>10</v>
      </c>
      <c r="N70" t="s">
        <v>8</v>
      </c>
      <c r="O70">
        <v>42</v>
      </c>
      <c r="P70">
        <v>9</v>
      </c>
      <c r="R70">
        <f t="shared" si="21"/>
        <v>378</v>
      </c>
      <c r="T70" t="b">
        <f t="shared" si="23"/>
        <v>0</v>
      </c>
      <c r="V70">
        <f t="shared" si="24"/>
        <v>42</v>
      </c>
      <c r="W70">
        <f t="shared" si="25"/>
        <v>143</v>
      </c>
      <c r="X70">
        <f t="shared" si="26"/>
        <v>40</v>
      </c>
      <c r="Y70">
        <f t="shared" si="27"/>
        <v>33</v>
      </c>
      <c r="Z70">
        <f t="shared" si="28"/>
        <v>74</v>
      </c>
    </row>
    <row r="71" spans="1:26">
      <c r="A71">
        <f t="shared" si="16"/>
        <v>3105</v>
      </c>
      <c r="C71">
        <f>IF(L72&lt;&gt;L71,1,0)</f>
        <v>0</v>
      </c>
      <c r="D71">
        <f>IF(C71=1,E71,0)</f>
        <v>0</v>
      </c>
      <c r="E71">
        <f t="shared" si="17"/>
        <v>503105</v>
      </c>
      <c r="G71">
        <f t="shared" si="22"/>
        <v>13</v>
      </c>
      <c r="H71" t="str">
        <f t="shared" si="18"/>
        <v>2017.1</v>
      </c>
      <c r="I71">
        <f t="shared" si="19"/>
        <v>2017</v>
      </c>
      <c r="J71">
        <f t="shared" si="20"/>
        <v>1</v>
      </c>
      <c r="K71" s="1">
        <v>42742</v>
      </c>
      <c r="L71" t="s">
        <v>22</v>
      </c>
      <c r="M71" t="s">
        <v>11</v>
      </c>
      <c r="N71" t="s">
        <v>8</v>
      </c>
      <c r="O71">
        <v>42</v>
      </c>
      <c r="P71">
        <v>26</v>
      </c>
      <c r="R71">
        <f t="shared" si="21"/>
        <v>1092</v>
      </c>
      <c r="T71" t="b">
        <f t="shared" si="23"/>
        <v>0</v>
      </c>
      <c r="V71">
        <f t="shared" si="24"/>
        <v>42</v>
      </c>
      <c r="W71">
        <f t="shared" si="25"/>
        <v>185</v>
      </c>
      <c r="X71">
        <f t="shared" si="26"/>
        <v>40</v>
      </c>
      <c r="Y71">
        <f t="shared" si="27"/>
        <v>33</v>
      </c>
      <c r="Z71">
        <f t="shared" si="28"/>
        <v>74</v>
      </c>
    </row>
    <row r="72" spans="1:26">
      <c r="A72">
        <f t="shared" si="16"/>
        <v>2475</v>
      </c>
      <c r="C72">
        <f>IF(L73&lt;&gt;L72,1,0)</f>
        <v>0</v>
      </c>
      <c r="D72">
        <f>IF(C72=1,E72,0)</f>
        <v>0</v>
      </c>
      <c r="E72">
        <f t="shared" si="17"/>
        <v>502475</v>
      </c>
      <c r="G72">
        <f t="shared" si="22"/>
        <v>13</v>
      </c>
      <c r="H72" t="str">
        <f t="shared" si="18"/>
        <v>2017.1</v>
      </c>
      <c r="I72">
        <f t="shared" si="19"/>
        <v>2017</v>
      </c>
      <c r="J72">
        <f t="shared" si="20"/>
        <v>1</v>
      </c>
      <c r="K72" s="1">
        <v>42742</v>
      </c>
      <c r="L72" t="s">
        <v>22</v>
      </c>
      <c r="M72" t="s">
        <v>7</v>
      </c>
      <c r="N72" t="s">
        <v>8</v>
      </c>
      <c r="O72">
        <v>9</v>
      </c>
      <c r="P72">
        <v>70</v>
      </c>
      <c r="R72">
        <f t="shared" si="21"/>
        <v>630</v>
      </c>
      <c r="T72" t="b">
        <f t="shared" si="23"/>
        <v>0</v>
      </c>
      <c r="V72">
        <f t="shared" si="24"/>
        <v>42</v>
      </c>
      <c r="W72">
        <f t="shared" si="25"/>
        <v>185</v>
      </c>
      <c r="X72">
        <f t="shared" si="26"/>
        <v>40</v>
      </c>
      <c r="Y72">
        <f t="shared" si="27"/>
        <v>42</v>
      </c>
      <c r="Z72">
        <f t="shared" si="28"/>
        <v>74</v>
      </c>
    </row>
    <row r="73" spans="1:26">
      <c r="A73">
        <f t="shared" si="16"/>
        <v>759</v>
      </c>
      <c r="C73">
        <f>IF(L74&lt;&gt;L73,1,0)</f>
        <v>1</v>
      </c>
      <c r="D73">
        <f>IF(C73=1,E73,0)</f>
        <v>500759</v>
      </c>
      <c r="E73">
        <f t="shared" si="17"/>
        <v>500759</v>
      </c>
      <c r="G73">
        <f t="shared" si="22"/>
        <v>13</v>
      </c>
      <c r="H73" t="str">
        <f t="shared" si="18"/>
        <v>2017.1</v>
      </c>
      <c r="I73">
        <f t="shared" si="19"/>
        <v>2017</v>
      </c>
      <c r="J73">
        <f t="shared" si="20"/>
        <v>1</v>
      </c>
      <c r="K73" s="1">
        <v>42742</v>
      </c>
      <c r="L73" t="s">
        <v>22</v>
      </c>
      <c r="M73" t="s">
        <v>9</v>
      </c>
      <c r="N73" t="s">
        <v>8</v>
      </c>
      <c r="O73">
        <v>39</v>
      </c>
      <c r="P73">
        <v>44</v>
      </c>
      <c r="R73">
        <f t="shared" si="21"/>
        <v>1716</v>
      </c>
      <c r="T73" t="b">
        <f t="shared" si="23"/>
        <v>0</v>
      </c>
      <c r="V73">
        <f t="shared" si="24"/>
        <v>42</v>
      </c>
      <c r="W73">
        <f t="shared" si="25"/>
        <v>185</v>
      </c>
      <c r="X73">
        <f t="shared" si="26"/>
        <v>40</v>
      </c>
      <c r="Y73">
        <f t="shared" si="27"/>
        <v>42</v>
      </c>
      <c r="Z73">
        <f t="shared" si="28"/>
        <v>113</v>
      </c>
    </row>
    <row r="74" spans="1:26">
      <c r="A74">
        <f t="shared" si="16"/>
        <v>7367</v>
      </c>
      <c r="C74">
        <f>IF(L75&lt;&gt;L74,1,0)</f>
        <v>0</v>
      </c>
      <c r="D74">
        <f>IF(C74=1,E74,0)</f>
        <v>0</v>
      </c>
      <c r="E74">
        <f t="shared" si="17"/>
        <v>507367</v>
      </c>
      <c r="G74">
        <f t="shared" si="22"/>
        <v>13</v>
      </c>
      <c r="H74" t="str">
        <f t="shared" si="18"/>
        <v>2017.1</v>
      </c>
      <c r="I74">
        <f t="shared" si="19"/>
        <v>2017</v>
      </c>
      <c r="J74">
        <f t="shared" si="20"/>
        <v>1</v>
      </c>
      <c r="K74" s="1">
        <v>42759</v>
      </c>
      <c r="L74" t="s">
        <v>6</v>
      </c>
      <c r="M74" t="s">
        <v>9</v>
      </c>
      <c r="N74" t="s">
        <v>14</v>
      </c>
      <c r="O74">
        <v>112</v>
      </c>
      <c r="P74">
        <v>59</v>
      </c>
      <c r="R74">
        <f t="shared" si="21"/>
        <v>6608</v>
      </c>
      <c r="T74" t="b">
        <f t="shared" si="23"/>
        <v>0</v>
      </c>
      <c r="V74">
        <f t="shared" si="24"/>
        <v>42</v>
      </c>
      <c r="W74">
        <f t="shared" si="25"/>
        <v>185</v>
      </c>
      <c r="X74">
        <f t="shared" si="26"/>
        <v>40</v>
      </c>
      <c r="Y74">
        <f t="shared" si="27"/>
        <v>42</v>
      </c>
      <c r="Z74">
        <f t="shared" si="28"/>
        <v>1</v>
      </c>
    </row>
    <row r="75" spans="1:26">
      <c r="A75">
        <f t="shared" si="16"/>
        <v>5123</v>
      </c>
      <c r="C75">
        <f>IF(L76&lt;&gt;L75,1,0)</f>
        <v>0</v>
      </c>
      <c r="D75">
        <f>IF(C75=1,E75,0)</f>
        <v>0</v>
      </c>
      <c r="E75">
        <f t="shared" si="17"/>
        <v>505123</v>
      </c>
      <c r="G75">
        <f t="shared" si="22"/>
        <v>13</v>
      </c>
      <c r="H75" t="str">
        <f t="shared" si="18"/>
        <v>2017.1</v>
      </c>
      <c r="I75">
        <f t="shared" si="19"/>
        <v>2017</v>
      </c>
      <c r="J75">
        <f t="shared" si="20"/>
        <v>1</v>
      </c>
      <c r="K75" s="1">
        <v>42759</v>
      </c>
      <c r="L75" t="s">
        <v>6</v>
      </c>
      <c r="M75" t="s">
        <v>7</v>
      </c>
      <c r="N75" t="s">
        <v>8</v>
      </c>
      <c r="O75">
        <v>34</v>
      </c>
      <c r="P75">
        <v>66</v>
      </c>
      <c r="R75">
        <f t="shared" si="21"/>
        <v>2244</v>
      </c>
      <c r="T75" t="b">
        <f t="shared" si="23"/>
        <v>0</v>
      </c>
      <c r="V75">
        <f t="shared" si="24"/>
        <v>42</v>
      </c>
      <c r="W75">
        <f t="shared" si="25"/>
        <v>185</v>
      </c>
      <c r="X75">
        <f t="shared" si="26"/>
        <v>40</v>
      </c>
      <c r="Y75">
        <f t="shared" si="27"/>
        <v>76</v>
      </c>
      <c r="Z75">
        <f t="shared" si="28"/>
        <v>1</v>
      </c>
    </row>
    <row r="76" spans="1:26">
      <c r="A76">
        <f t="shared" si="16"/>
        <v>5018</v>
      </c>
      <c r="C76">
        <f>IF(L77&lt;&gt;L76,1,0)</f>
        <v>1</v>
      </c>
      <c r="D76">
        <f>IF(C76=1,E76,0)</f>
        <v>505018</v>
      </c>
      <c r="E76">
        <f t="shared" si="17"/>
        <v>505018</v>
      </c>
      <c r="G76">
        <f t="shared" si="22"/>
        <v>13</v>
      </c>
      <c r="H76" t="str">
        <f t="shared" si="18"/>
        <v>2017.1</v>
      </c>
      <c r="I76">
        <f t="shared" si="19"/>
        <v>2017</v>
      </c>
      <c r="J76">
        <f t="shared" si="20"/>
        <v>1</v>
      </c>
      <c r="K76" s="1">
        <v>42759</v>
      </c>
      <c r="L76" t="s">
        <v>6</v>
      </c>
      <c r="M76" t="s">
        <v>12</v>
      </c>
      <c r="N76" t="s">
        <v>8</v>
      </c>
      <c r="O76">
        <v>5</v>
      </c>
      <c r="P76">
        <v>21</v>
      </c>
      <c r="R76">
        <f t="shared" si="21"/>
        <v>105</v>
      </c>
      <c r="T76" t="b">
        <f t="shared" si="23"/>
        <v>0</v>
      </c>
      <c r="V76">
        <f t="shared" si="24"/>
        <v>42</v>
      </c>
      <c r="W76">
        <f t="shared" si="25"/>
        <v>185</v>
      </c>
      <c r="X76">
        <f t="shared" si="26"/>
        <v>45</v>
      </c>
      <c r="Y76">
        <f t="shared" si="27"/>
        <v>76</v>
      </c>
      <c r="Z76">
        <f t="shared" si="28"/>
        <v>1</v>
      </c>
    </row>
    <row r="77" spans="1:26">
      <c r="A77">
        <f t="shared" si="16"/>
        <v>11826</v>
      </c>
      <c r="C77">
        <f>IF(L78&lt;&gt;L77,1,0)</f>
        <v>0</v>
      </c>
      <c r="D77">
        <f>IF(C77=1,E77,0)</f>
        <v>0</v>
      </c>
      <c r="E77">
        <f t="shared" si="17"/>
        <v>511826</v>
      </c>
      <c r="G77">
        <f t="shared" si="22"/>
        <v>14</v>
      </c>
      <c r="H77" t="str">
        <f t="shared" si="18"/>
        <v>2017.2</v>
      </c>
      <c r="I77">
        <f t="shared" si="19"/>
        <v>2017</v>
      </c>
      <c r="J77">
        <f t="shared" si="20"/>
        <v>2</v>
      </c>
      <c r="K77" s="1">
        <v>42774</v>
      </c>
      <c r="L77" t="s">
        <v>13</v>
      </c>
      <c r="M77" t="s">
        <v>7</v>
      </c>
      <c r="N77" t="s">
        <v>14</v>
      </c>
      <c r="O77">
        <v>74</v>
      </c>
      <c r="P77">
        <v>92</v>
      </c>
      <c r="R77">
        <f t="shared" si="21"/>
        <v>6808</v>
      </c>
      <c r="T77" t="b">
        <f t="shared" si="23"/>
        <v>0</v>
      </c>
      <c r="V77">
        <f t="shared" si="24"/>
        <v>42</v>
      </c>
      <c r="W77">
        <f t="shared" si="25"/>
        <v>185</v>
      </c>
      <c r="X77">
        <f t="shared" si="26"/>
        <v>45</v>
      </c>
      <c r="Y77">
        <f t="shared" si="27"/>
        <v>2</v>
      </c>
      <c r="Z77">
        <f t="shared" si="28"/>
        <v>1</v>
      </c>
    </row>
    <row r="78" spans="1:26">
      <c r="A78">
        <f t="shared" si="16"/>
        <v>11462</v>
      </c>
      <c r="C78">
        <f>IF(L79&lt;&gt;L78,1,0)</f>
        <v>1</v>
      </c>
      <c r="D78">
        <f>IF(C78=1,E78,0)</f>
        <v>511462</v>
      </c>
      <c r="E78">
        <f t="shared" si="17"/>
        <v>511462</v>
      </c>
      <c r="G78">
        <f t="shared" si="22"/>
        <v>14</v>
      </c>
      <c r="H78" t="str">
        <f t="shared" si="18"/>
        <v>2017.2</v>
      </c>
      <c r="I78">
        <f t="shared" si="19"/>
        <v>2017</v>
      </c>
      <c r="J78">
        <f t="shared" si="20"/>
        <v>2</v>
      </c>
      <c r="K78" s="1">
        <v>42774</v>
      </c>
      <c r="L78" t="s">
        <v>13</v>
      </c>
      <c r="M78" t="s">
        <v>11</v>
      </c>
      <c r="N78" t="s">
        <v>8</v>
      </c>
      <c r="O78">
        <v>14</v>
      </c>
      <c r="P78">
        <v>26</v>
      </c>
      <c r="R78">
        <f t="shared" si="21"/>
        <v>364</v>
      </c>
      <c r="T78" t="b">
        <f t="shared" si="23"/>
        <v>0</v>
      </c>
      <c r="V78">
        <f t="shared" si="24"/>
        <v>42</v>
      </c>
      <c r="W78">
        <f t="shared" si="25"/>
        <v>199</v>
      </c>
      <c r="X78">
        <f t="shared" si="26"/>
        <v>45</v>
      </c>
      <c r="Y78">
        <f t="shared" si="27"/>
        <v>2</v>
      </c>
      <c r="Z78">
        <f t="shared" si="28"/>
        <v>1</v>
      </c>
    </row>
    <row r="79" spans="1:26">
      <c r="A79">
        <f t="shared" si="16"/>
        <v>11522</v>
      </c>
      <c r="C79">
        <f>IF(L80&lt;&gt;L79,1,0)</f>
        <v>0</v>
      </c>
      <c r="D79">
        <f>IF(C79=1,E79,0)</f>
        <v>0</v>
      </c>
      <c r="E79">
        <f t="shared" si="17"/>
        <v>511522</v>
      </c>
      <c r="G79">
        <f t="shared" si="22"/>
        <v>14</v>
      </c>
      <c r="H79" t="str">
        <f t="shared" si="18"/>
        <v>2017.2</v>
      </c>
      <c r="I79">
        <f t="shared" si="19"/>
        <v>2017</v>
      </c>
      <c r="J79">
        <f t="shared" si="20"/>
        <v>2</v>
      </c>
      <c r="K79" s="1">
        <v>42793</v>
      </c>
      <c r="L79" t="s">
        <v>15</v>
      </c>
      <c r="M79" t="s">
        <v>9</v>
      </c>
      <c r="N79" t="s">
        <v>14</v>
      </c>
      <c r="O79">
        <v>1</v>
      </c>
      <c r="P79">
        <v>60</v>
      </c>
      <c r="R79">
        <f t="shared" si="21"/>
        <v>60</v>
      </c>
      <c r="T79" t="b">
        <f t="shared" si="23"/>
        <v>0</v>
      </c>
      <c r="V79">
        <f t="shared" si="24"/>
        <v>42</v>
      </c>
      <c r="W79">
        <f t="shared" si="25"/>
        <v>199</v>
      </c>
      <c r="X79">
        <f t="shared" si="26"/>
        <v>45</v>
      </c>
      <c r="Y79">
        <f t="shared" si="27"/>
        <v>2</v>
      </c>
      <c r="Z79">
        <f t="shared" si="28"/>
        <v>0</v>
      </c>
    </row>
    <row r="80" spans="1:26">
      <c r="A80">
        <f t="shared" si="16"/>
        <v>13070</v>
      </c>
      <c r="C80">
        <f>IF(L81&lt;&gt;L80,1,0)</f>
        <v>0</v>
      </c>
      <c r="D80">
        <f>IF(C80=1,E80,0)</f>
        <v>0</v>
      </c>
      <c r="E80">
        <f t="shared" si="17"/>
        <v>513070</v>
      </c>
      <c r="G80">
        <f t="shared" si="22"/>
        <v>14</v>
      </c>
      <c r="H80" t="str">
        <f t="shared" si="18"/>
        <v>2017.2</v>
      </c>
      <c r="I80">
        <f t="shared" si="19"/>
        <v>2017</v>
      </c>
      <c r="J80">
        <f t="shared" si="20"/>
        <v>2</v>
      </c>
      <c r="K80" s="1">
        <v>42793</v>
      </c>
      <c r="L80" t="s">
        <v>15</v>
      </c>
      <c r="M80" t="s">
        <v>11</v>
      </c>
      <c r="N80" t="s">
        <v>14</v>
      </c>
      <c r="O80">
        <v>43</v>
      </c>
      <c r="P80">
        <v>36</v>
      </c>
      <c r="R80">
        <f t="shared" si="21"/>
        <v>1548</v>
      </c>
      <c r="T80" t="b">
        <f t="shared" si="23"/>
        <v>0</v>
      </c>
      <c r="V80">
        <f t="shared" si="24"/>
        <v>42</v>
      </c>
      <c r="W80">
        <f t="shared" si="25"/>
        <v>156</v>
      </c>
      <c r="X80">
        <f t="shared" si="26"/>
        <v>45</v>
      </c>
      <c r="Y80">
        <f t="shared" si="27"/>
        <v>2</v>
      </c>
      <c r="Z80">
        <f t="shared" si="28"/>
        <v>0</v>
      </c>
    </row>
    <row r="81" spans="1:26">
      <c r="A81">
        <f t="shared" si="16"/>
        <v>12830</v>
      </c>
      <c r="C81">
        <f>IF(L82&lt;&gt;L81,1,0)</f>
        <v>0</v>
      </c>
      <c r="D81">
        <f>IF(C81=1,E81,0)</f>
        <v>0</v>
      </c>
      <c r="E81">
        <f t="shared" si="17"/>
        <v>512830</v>
      </c>
      <c r="G81">
        <f t="shared" si="22"/>
        <v>14</v>
      </c>
      <c r="H81" t="str">
        <f t="shared" si="18"/>
        <v>2017.2</v>
      </c>
      <c r="I81">
        <f t="shared" si="19"/>
        <v>2017</v>
      </c>
      <c r="J81">
        <f t="shared" si="20"/>
        <v>2</v>
      </c>
      <c r="K81" s="1">
        <v>42793</v>
      </c>
      <c r="L81" t="s">
        <v>15</v>
      </c>
      <c r="M81" t="s">
        <v>10</v>
      </c>
      <c r="N81" t="s">
        <v>8</v>
      </c>
      <c r="O81">
        <v>30</v>
      </c>
      <c r="P81">
        <v>8</v>
      </c>
      <c r="R81">
        <f t="shared" si="21"/>
        <v>240</v>
      </c>
      <c r="T81" t="b">
        <f t="shared" si="23"/>
        <v>0</v>
      </c>
      <c r="V81">
        <f t="shared" si="24"/>
        <v>72</v>
      </c>
      <c r="W81">
        <f t="shared" si="25"/>
        <v>156</v>
      </c>
      <c r="X81">
        <f t="shared" si="26"/>
        <v>45</v>
      </c>
      <c r="Y81">
        <f t="shared" si="27"/>
        <v>2</v>
      </c>
      <c r="Z81">
        <f t="shared" si="28"/>
        <v>0</v>
      </c>
    </row>
    <row r="82" spans="1:26">
      <c r="A82">
        <f t="shared" si="16"/>
        <v>12550</v>
      </c>
      <c r="C82">
        <f>IF(L83&lt;&gt;L82,1,0)</f>
        <v>1</v>
      </c>
      <c r="D82">
        <f>IF(C82=1,E82,0)</f>
        <v>512550</v>
      </c>
      <c r="E82">
        <f t="shared" si="17"/>
        <v>512550</v>
      </c>
      <c r="G82">
        <f t="shared" si="22"/>
        <v>14</v>
      </c>
      <c r="H82" t="str">
        <f t="shared" si="18"/>
        <v>2017.2</v>
      </c>
      <c r="I82">
        <f t="shared" si="19"/>
        <v>2017</v>
      </c>
      <c r="J82">
        <f t="shared" si="20"/>
        <v>2</v>
      </c>
      <c r="K82" s="1">
        <v>42793</v>
      </c>
      <c r="L82" t="s">
        <v>15</v>
      </c>
      <c r="M82" t="s">
        <v>12</v>
      </c>
      <c r="N82" t="s">
        <v>8</v>
      </c>
      <c r="O82">
        <v>14</v>
      </c>
      <c r="P82">
        <v>20</v>
      </c>
      <c r="R82">
        <f t="shared" si="21"/>
        <v>280</v>
      </c>
      <c r="T82" t="b">
        <f t="shared" si="23"/>
        <v>0</v>
      </c>
      <c r="V82">
        <f t="shared" si="24"/>
        <v>72</v>
      </c>
      <c r="W82">
        <f t="shared" si="25"/>
        <v>156</v>
      </c>
      <c r="X82">
        <f t="shared" si="26"/>
        <v>59</v>
      </c>
      <c r="Y82">
        <f t="shared" si="27"/>
        <v>2</v>
      </c>
      <c r="Z82">
        <f t="shared" si="28"/>
        <v>0</v>
      </c>
    </row>
    <row r="83" spans="1:26">
      <c r="A83">
        <f t="shared" si="16"/>
        <v>13804</v>
      </c>
      <c r="C83">
        <f>IF(L84&lt;&gt;L83,1,0)</f>
        <v>0</v>
      </c>
      <c r="D83">
        <f>IF(C83=1,E83,0)</f>
        <v>0</v>
      </c>
      <c r="E83">
        <f t="shared" si="17"/>
        <v>513804</v>
      </c>
      <c r="G83">
        <f t="shared" si="22"/>
        <v>15</v>
      </c>
      <c r="H83" t="str">
        <f t="shared" si="18"/>
        <v>2017.3</v>
      </c>
      <c r="I83">
        <f t="shared" si="19"/>
        <v>2017</v>
      </c>
      <c r="J83">
        <f t="shared" si="20"/>
        <v>3</v>
      </c>
      <c r="K83" s="1">
        <v>42819</v>
      </c>
      <c r="L83" t="s">
        <v>16</v>
      </c>
      <c r="M83" t="s">
        <v>11</v>
      </c>
      <c r="N83" t="s">
        <v>14</v>
      </c>
      <c r="O83">
        <v>33</v>
      </c>
      <c r="P83">
        <v>38</v>
      </c>
      <c r="R83">
        <f t="shared" si="21"/>
        <v>1254</v>
      </c>
      <c r="T83" t="b">
        <f t="shared" si="23"/>
        <v>1</v>
      </c>
      <c r="V83">
        <f t="shared" si="24"/>
        <v>72</v>
      </c>
      <c r="W83">
        <f t="shared" si="25"/>
        <v>123</v>
      </c>
      <c r="X83">
        <f t="shared" si="26"/>
        <v>59</v>
      </c>
      <c r="Y83">
        <f t="shared" si="27"/>
        <v>2</v>
      </c>
      <c r="Z83">
        <f t="shared" si="28"/>
        <v>0</v>
      </c>
    </row>
    <row r="84" spans="1:26">
      <c r="A84">
        <f t="shared" si="16"/>
        <v>12509</v>
      </c>
      <c r="C84">
        <f>IF(L85&lt;&gt;L84,1,0)</f>
        <v>0</v>
      </c>
      <c r="D84">
        <f>IF(C84=1,E84,0)</f>
        <v>0</v>
      </c>
      <c r="E84">
        <f t="shared" si="17"/>
        <v>512509</v>
      </c>
      <c r="G84">
        <f t="shared" si="22"/>
        <v>15</v>
      </c>
      <c r="H84" t="str">
        <f t="shared" si="18"/>
        <v>2017.3</v>
      </c>
      <c r="I84">
        <f t="shared" si="19"/>
        <v>2017</v>
      </c>
      <c r="J84">
        <f t="shared" si="20"/>
        <v>3</v>
      </c>
      <c r="K84" s="1">
        <v>42819</v>
      </c>
      <c r="L84" t="s">
        <v>16</v>
      </c>
      <c r="M84" t="s">
        <v>9</v>
      </c>
      <c r="N84" t="s">
        <v>8</v>
      </c>
      <c r="O84">
        <v>35</v>
      </c>
      <c r="P84">
        <v>37</v>
      </c>
      <c r="R84">
        <f t="shared" si="21"/>
        <v>1295</v>
      </c>
      <c r="T84" t="b">
        <f t="shared" si="23"/>
        <v>0</v>
      </c>
      <c r="V84">
        <f t="shared" si="24"/>
        <v>72</v>
      </c>
      <c r="W84">
        <f t="shared" si="25"/>
        <v>123</v>
      </c>
      <c r="X84">
        <f t="shared" si="26"/>
        <v>59</v>
      </c>
      <c r="Y84">
        <f t="shared" si="27"/>
        <v>2</v>
      </c>
      <c r="Z84">
        <f t="shared" si="28"/>
        <v>35</v>
      </c>
    </row>
    <row r="85" spans="1:26">
      <c r="A85">
        <f t="shared" si="16"/>
        <v>11749</v>
      </c>
      <c r="C85">
        <f>IF(L86&lt;&gt;L85,1,0)</f>
        <v>1</v>
      </c>
      <c r="D85">
        <f>IF(C85=1,E85,0)</f>
        <v>511749</v>
      </c>
      <c r="E85">
        <f t="shared" si="17"/>
        <v>511749</v>
      </c>
      <c r="G85">
        <f t="shared" si="22"/>
        <v>15</v>
      </c>
      <c r="H85" t="str">
        <f t="shared" si="18"/>
        <v>2017.3</v>
      </c>
      <c r="I85">
        <f t="shared" si="19"/>
        <v>2017</v>
      </c>
      <c r="J85">
        <f t="shared" si="20"/>
        <v>3</v>
      </c>
      <c r="K85" s="1">
        <v>42819</v>
      </c>
      <c r="L85" t="s">
        <v>16</v>
      </c>
      <c r="M85" t="s">
        <v>12</v>
      </c>
      <c r="N85" t="s">
        <v>8</v>
      </c>
      <c r="O85">
        <v>40</v>
      </c>
      <c r="P85">
        <v>19</v>
      </c>
      <c r="R85">
        <f t="shared" si="21"/>
        <v>760</v>
      </c>
      <c r="T85" t="b">
        <f t="shared" si="23"/>
        <v>0</v>
      </c>
      <c r="V85">
        <f t="shared" si="24"/>
        <v>72</v>
      </c>
      <c r="W85">
        <f t="shared" si="25"/>
        <v>123</v>
      </c>
      <c r="X85">
        <f t="shared" si="26"/>
        <v>99</v>
      </c>
      <c r="Y85">
        <f t="shared" si="27"/>
        <v>2</v>
      </c>
      <c r="Z85">
        <f t="shared" si="28"/>
        <v>35</v>
      </c>
    </row>
    <row r="86" spans="1:26">
      <c r="A86">
        <f t="shared" si="16"/>
        <v>12505</v>
      </c>
      <c r="C86">
        <f>IF(L87&lt;&gt;L86,1,0)</f>
        <v>0</v>
      </c>
      <c r="D86">
        <f>IF(C86=1,E86,0)</f>
        <v>0</v>
      </c>
      <c r="E86">
        <f t="shared" si="17"/>
        <v>512505</v>
      </c>
      <c r="G86">
        <f t="shared" si="22"/>
        <v>16</v>
      </c>
      <c r="H86" t="str">
        <f t="shared" si="18"/>
        <v>2017.4</v>
      </c>
      <c r="I86">
        <f t="shared" si="19"/>
        <v>2017</v>
      </c>
      <c r="J86">
        <f t="shared" si="20"/>
        <v>4</v>
      </c>
      <c r="K86" s="1">
        <v>42840</v>
      </c>
      <c r="L86" t="s">
        <v>17</v>
      </c>
      <c r="M86" t="s">
        <v>11</v>
      </c>
      <c r="N86" t="s">
        <v>14</v>
      </c>
      <c r="O86">
        <v>21</v>
      </c>
      <c r="P86">
        <v>36</v>
      </c>
      <c r="R86">
        <f t="shared" si="21"/>
        <v>756</v>
      </c>
      <c r="T86" t="b">
        <f t="shared" si="23"/>
        <v>0</v>
      </c>
      <c r="V86">
        <f t="shared" si="24"/>
        <v>72</v>
      </c>
      <c r="W86">
        <f t="shared" si="25"/>
        <v>102</v>
      </c>
      <c r="X86">
        <f t="shared" si="26"/>
        <v>99</v>
      </c>
      <c r="Y86">
        <f t="shared" si="27"/>
        <v>2</v>
      </c>
      <c r="Z86">
        <f t="shared" si="28"/>
        <v>35</v>
      </c>
    </row>
    <row r="87" spans="1:26">
      <c r="A87">
        <f t="shared" si="16"/>
        <v>12699</v>
      </c>
      <c r="C87">
        <f>IF(L88&lt;&gt;L87,1,0)</f>
        <v>0</v>
      </c>
      <c r="D87">
        <f>IF(C87=1,E87,0)</f>
        <v>0</v>
      </c>
      <c r="E87">
        <f t="shared" si="17"/>
        <v>512699</v>
      </c>
      <c r="G87">
        <f t="shared" si="22"/>
        <v>16</v>
      </c>
      <c r="H87" t="str">
        <f t="shared" si="18"/>
        <v>2017.4</v>
      </c>
      <c r="I87">
        <f t="shared" si="19"/>
        <v>2017</v>
      </c>
      <c r="J87">
        <f t="shared" si="20"/>
        <v>4</v>
      </c>
      <c r="K87" s="1">
        <v>42840</v>
      </c>
      <c r="L87" t="s">
        <v>17</v>
      </c>
      <c r="M87" t="s">
        <v>7</v>
      </c>
      <c r="N87" t="s">
        <v>14</v>
      </c>
      <c r="O87">
        <v>2</v>
      </c>
      <c r="P87">
        <v>97</v>
      </c>
      <c r="R87">
        <f t="shared" si="21"/>
        <v>194</v>
      </c>
      <c r="T87" t="b">
        <f t="shared" si="23"/>
        <v>0</v>
      </c>
      <c r="V87">
        <f t="shared" si="24"/>
        <v>72</v>
      </c>
      <c r="W87">
        <f t="shared" si="25"/>
        <v>102</v>
      </c>
      <c r="X87">
        <f t="shared" si="26"/>
        <v>99</v>
      </c>
      <c r="Y87">
        <f t="shared" si="27"/>
        <v>0</v>
      </c>
      <c r="Z87">
        <f t="shared" si="28"/>
        <v>35</v>
      </c>
    </row>
    <row r="88" spans="1:26">
      <c r="A88">
        <f t="shared" si="16"/>
        <v>12459</v>
      </c>
      <c r="C88">
        <f>IF(L89&lt;&gt;L88,1,0)</f>
        <v>0</v>
      </c>
      <c r="D88">
        <f>IF(C88=1,E88,0)</f>
        <v>0</v>
      </c>
      <c r="E88">
        <f t="shared" si="17"/>
        <v>512459</v>
      </c>
      <c r="G88">
        <f t="shared" si="22"/>
        <v>16</v>
      </c>
      <c r="H88" t="str">
        <f t="shared" si="18"/>
        <v>2017.4</v>
      </c>
      <c r="I88">
        <f t="shared" si="19"/>
        <v>2017</v>
      </c>
      <c r="J88">
        <f t="shared" si="20"/>
        <v>4</v>
      </c>
      <c r="K88" s="1">
        <v>42840</v>
      </c>
      <c r="L88" t="s">
        <v>17</v>
      </c>
      <c r="M88" t="s">
        <v>12</v>
      </c>
      <c r="N88" t="s">
        <v>8</v>
      </c>
      <c r="O88">
        <v>12</v>
      </c>
      <c r="P88">
        <v>20</v>
      </c>
      <c r="R88">
        <f t="shared" si="21"/>
        <v>240</v>
      </c>
      <c r="T88" t="b">
        <f t="shared" si="23"/>
        <v>0</v>
      </c>
      <c r="V88">
        <f t="shared" si="24"/>
        <v>72</v>
      </c>
      <c r="W88">
        <f t="shared" si="25"/>
        <v>102</v>
      </c>
      <c r="X88">
        <f t="shared" si="26"/>
        <v>111</v>
      </c>
      <c r="Y88">
        <f t="shared" si="27"/>
        <v>0</v>
      </c>
      <c r="Z88">
        <f t="shared" si="28"/>
        <v>35</v>
      </c>
    </row>
    <row r="89" spans="1:26">
      <c r="A89">
        <f t="shared" si="16"/>
        <v>12339</v>
      </c>
      <c r="C89">
        <f>IF(L90&lt;&gt;L89,1,0)</f>
        <v>0</v>
      </c>
      <c r="D89">
        <f>IF(C89=1,E89,0)</f>
        <v>0</v>
      </c>
      <c r="E89">
        <f t="shared" si="17"/>
        <v>512339</v>
      </c>
      <c r="G89">
        <f t="shared" si="22"/>
        <v>16</v>
      </c>
      <c r="H89" t="str">
        <f t="shared" si="18"/>
        <v>2017.4</v>
      </c>
      <c r="I89">
        <f t="shared" si="19"/>
        <v>2017</v>
      </c>
      <c r="J89">
        <f t="shared" si="20"/>
        <v>4</v>
      </c>
      <c r="K89" s="1">
        <v>42840</v>
      </c>
      <c r="L89" t="s">
        <v>17</v>
      </c>
      <c r="M89" t="s">
        <v>10</v>
      </c>
      <c r="N89" t="s">
        <v>8</v>
      </c>
      <c r="O89">
        <v>15</v>
      </c>
      <c r="P89">
        <v>8</v>
      </c>
      <c r="R89">
        <f t="shared" si="21"/>
        <v>120</v>
      </c>
      <c r="T89" t="b">
        <f t="shared" si="23"/>
        <v>0</v>
      </c>
      <c r="V89">
        <f t="shared" si="24"/>
        <v>87</v>
      </c>
      <c r="W89">
        <f t="shared" si="25"/>
        <v>102</v>
      </c>
      <c r="X89">
        <f t="shared" si="26"/>
        <v>111</v>
      </c>
      <c r="Y89">
        <f t="shared" si="27"/>
        <v>0</v>
      </c>
      <c r="Z89">
        <f t="shared" si="28"/>
        <v>35</v>
      </c>
    </row>
    <row r="90" spans="1:26">
      <c r="A90">
        <f t="shared" si="16"/>
        <v>12299</v>
      </c>
      <c r="C90">
        <f>IF(L91&lt;&gt;L90,1,0)</f>
        <v>1</v>
      </c>
      <c r="D90">
        <f>IF(C90=1,E90,0)</f>
        <v>512299</v>
      </c>
      <c r="E90">
        <f t="shared" si="17"/>
        <v>512299</v>
      </c>
      <c r="G90">
        <f t="shared" si="22"/>
        <v>16</v>
      </c>
      <c r="H90" t="str">
        <f t="shared" si="18"/>
        <v>2017.4</v>
      </c>
      <c r="I90">
        <f t="shared" si="19"/>
        <v>2017</v>
      </c>
      <c r="J90">
        <f t="shared" si="20"/>
        <v>4</v>
      </c>
      <c r="K90" s="1">
        <v>42840</v>
      </c>
      <c r="L90" t="s">
        <v>17</v>
      </c>
      <c r="M90" t="s">
        <v>9</v>
      </c>
      <c r="N90" t="s">
        <v>8</v>
      </c>
      <c r="O90">
        <v>1</v>
      </c>
      <c r="P90">
        <v>40</v>
      </c>
      <c r="R90">
        <f t="shared" si="21"/>
        <v>40</v>
      </c>
      <c r="T90" t="b">
        <f t="shared" si="23"/>
        <v>0</v>
      </c>
      <c r="V90">
        <f t="shared" si="24"/>
        <v>87</v>
      </c>
      <c r="W90">
        <f t="shared" si="25"/>
        <v>102</v>
      </c>
      <c r="X90">
        <f t="shared" si="26"/>
        <v>111</v>
      </c>
      <c r="Y90">
        <f t="shared" si="27"/>
        <v>0</v>
      </c>
      <c r="Z90">
        <f t="shared" si="28"/>
        <v>36</v>
      </c>
    </row>
    <row r="91" spans="1:26">
      <c r="A91">
        <f t="shared" si="16"/>
        <v>13331</v>
      </c>
      <c r="C91">
        <f>IF(L92&lt;&gt;L91,1,0)</f>
        <v>0</v>
      </c>
      <c r="D91">
        <f>IF(C91=1,E91,0)</f>
        <v>0</v>
      </c>
      <c r="E91">
        <f t="shared" si="17"/>
        <v>513331</v>
      </c>
      <c r="G91">
        <f t="shared" si="22"/>
        <v>17</v>
      </c>
      <c r="H91" t="str">
        <f t="shared" si="18"/>
        <v>2017.5</v>
      </c>
      <c r="I91">
        <f t="shared" si="19"/>
        <v>2017</v>
      </c>
      <c r="J91">
        <f t="shared" si="20"/>
        <v>5</v>
      </c>
      <c r="K91" s="1">
        <v>42864</v>
      </c>
      <c r="L91" t="s">
        <v>18</v>
      </c>
      <c r="M91" t="s">
        <v>10</v>
      </c>
      <c r="N91" t="s">
        <v>14</v>
      </c>
      <c r="O91">
        <v>86</v>
      </c>
      <c r="P91">
        <v>12</v>
      </c>
      <c r="R91">
        <f t="shared" si="21"/>
        <v>1032</v>
      </c>
      <c r="T91" t="b">
        <f t="shared" si="23"/>
        <v>1</v>
      </c>
      <c r="V91">
        <f t="shared" si="24"/>
        <v>1</v>
      </c>
      <c r="W91">
        <f t="shared" si="25"/>
        <v>102</v>
      </c>
      <c r="X91">
        <f t="shared" si="26"/>
        <v>111</v>
      </c>
      <c r="Y91">
        <f t="shared" si="27"/>
        <v>0</v>
      </c>
      <c r="Z91">
        <f t="shared" si="28"/>
        <v>36</v>
      </c>
    </row>
    <row r="92" spans="1:26">
      <c r="A92">
        <f t="shared" si="16"/>
        <v>16741</v>
      </c>
      <c r="C92">
        <f>IF(L93&lt;&gt;L92,1,0)</f>
        <v>0</v>
      </c>
      <c r="D92">
        <f>IF(C92=1,E92,0)</f>
        <v>0</v>
      </c>
      <c r="E92">
        <f t="shared" si="17"/>
        <v>516741</v>
      </c>
      <c r="G92">
        <f t="shared" si="22"/>
        <v>17</v>
      </c>
      <c r="H92" t="str">
        <f t="shared" si="18"/>
        <v>2017.5</v>
      </c>
      <c r="I92">
        <f t="shared" si="19"/>
        <v>2017</v>
      </c>
      <c r="J92">
        <f t="shared" si="20"/>
        <v>5</v>
      </c>
      <c r="K92" s="1">
        <v>42864</v>
      </c>
      <c r="L92" t="s">
        <v>18</v>
      </c>
      <c r="M92" t="s">
        <v>12</v>
      </c>
      <c r="N92" t="s">
        <v>14</v>
      </c>
      <c r="O92">
        <v>110</v>
      </c>
      <c r="P92">
        <v>31</v>
      </c>
      <c r="R92">
        <f t="shared" si="21"/>
        <v>3410</v>
      </c>
      <c r="T92" t="b">
        <f t="shared" si="23"/>
        <v>0</v>
      </c>
      <c r="V92">
        <f t="shared" si="24"/>
        <v>1</v>
      </c>
      <c r="W92">
        <f t="shared" si="25"/>
        <v>102</v>
      </c>
      <c r="X92">
        <f t="shared" si="26"/>
        <v>1</v>
      </c>
      <c r="Y92">
        <f t="shared" si="27"/>
        <v>0</v>
      </c>
      <c r="Z92">
        <f t="shared" si="28"/>
        <v>36</v>
      </c>
    </row>
    <row r="93" spans="1:26">
      <c r="A93">
        <f t="shared" si="16"/>
        <v>15487</v>
      </c>
      <c r="C93">
        <f>IF(L94&lt;&gt;L93,1,0)</f>
        <v>0</v>
      </c>
      <c r="D93">
        <f>IF(C93=1,E93,0)</f>
        <v>0</v>
      </c>
      <c r="E93">
        <f t="shared" si="17"/>
        <v>515487</v>
      </c>
      <c r="G93">
        <f t="shared" si="22"/>
        <v>17</v>
      </c>
      <c r="H93" t="str">
        <f t="shared" si="18"/>
        <v>2017.5</v>
      </c>
      <c r="I93">
        <f t="shared" si="19"/>
        <v>2017</v>
      </c>
      <c r="J93">
        <f t="shared" si="20"/>
        <v>5</v>
      </c>
      <c r="K93" s="1">
        <v>42864</v>
      </c>
      <c r="L93" t="s">
        <v>18</v>
      </c>
      <c r="M93" t="s">
        <v>9</v>
      </c>
      <c r="N93" t="s">
        <v>8</v>
      </c>
      <c r="O93">
        <v>33</v>
      </c>
      <c r="P93">
        <v>38</v>
      </c>
      <c r="R93">
        <f t="shared" si="21"/>
        <v>1254</v>
      </c>
      <c r="T93" t="b">
        <f t="shared" si="23"/>
        <v>0</v>
      </c>
      <c r="V93">
        <f t="shared" si="24"/>
        <v>1</v>
      </c>
      <c r="W93">
        <f t="shared" si="25"/>
        <v>102</v>
      </c>
      <c r="X93">
        <f t="shared" si="26"/>
        <v>1</v>
      </c>
      <c r="Y93">
        <f t="shared" si="27"/>
        <v>0</v>
      </c>
      <c r="Z93">
        <f t="shared" si="28"/>
        <v>69</v>
      </c>
    </row>
    <row r="94" spans="1:26">
      <c r="A94">
        <f t="shared" si="16"/>
        <v>15188</v>
      </c>
      <c r="C94">
        <f>IF(L95&lt;&gt;L94,1,0)</f>
        <v>0</v>
      </c>
      <c r="D94">
        <f>IF(C94=1,E94,0)</f>
        <v>0</v>
      </c>
      <c r="E94">
        <f t="shared" si="17"/>
        <v>515188</v>
      </c>
      <c r="G94">
        <f t="shared" si="22"/>
        <v>17</v>
      </c>
      <c r="H94" t="str">
        <f t="shared" si="18"/>
        <v>2017.5</v>
      </c>
      <c r="I94">
        <f t="shared" si="19"/>
        <v>2017</v>
      </c>
      <c r="J94">
        <f t="shared" si="20"/>
        <v>5</v>
      </c>
      <c r="K94" s="1">
        <v>42864</v>
      </c>
      <c r="L94" t="s">
        <v>18</v>
      </c>
      <c r="M94" t="s">
        <v>11</v>
      </c>
      <c r="N94" t="s">
        <v>8</v>
      </c>
      <c r="O94">
        <v>13</v>
      </c>
      <c r="P94">
        <v>23</v>
      </c>
      <c r="R94">
        <f t="shared" si="21"/>
        <v>299</v>
      </c>
      <c r="T94" t="b">
        <f t="shared" si="23"/>
        <v>0</v>
      </c>
      <c r="V94">
        <f t="shared" si="24"/>
        <v>1</v>
      </c>
      <c r="W94">
        <f t="shared" si="25"/>
        <v>115</v>
      </c>
      <c r="X94">
        <f t="shared" si="26"/>
        <v>1</v>
      </c>
      <c r="Y94">
        <f t="shared" si="27"/>
        <v>0</v>
      </c>
      <c r="Z94">
        <f t="shared" si="28"/>
        <v>69</v>
      </c>
    </row>
    <row r="95" spans="1:26">
      <c r="A95">
        <f t="shared" si="16"/>
        <v>12931</v>
      </c>
      <c r="C95">
        <f>IF(L96&lt;&gt;L95,1,0)</f>
        <v>1</v>
      </c>
      <c r="D95">
        <f>IF(C95=1,E95,0)</f>
        <v>512931</v>
      </c>
      <c r="E95">
        <f t="shared" si="17"/>
        <v>512931</v>
      </c>
      <c r="G95">
        <f t="shared" si="22"/>
        <v>17</v>
      </c>
      <c r="H95" t="str">
        <f t="shared" si="18"/>
        <v>2017.5</v>
      </c>
      <c r="I95">
        <f t="shared" si="19"/>
        <v>2017</v>
      </c>
      <c r="J95">
        <f t="shared" si="20"/>
        <v>5</v>
      </c>
      <c r="K95" s="1">
        <v>42864</v>
      </c>
      <c r="L95" t="s">
        <v>18</v>
      </c>
      <c r="M95" t="s">
        <v>7</v>
      </c>
      <c r="N95" t="s">
        <v>8</v>
      </c>
      <c r="O95">
        <v>37</v>
      </c>
      <c r="P95">
        <v>61</v>
      </c>
      <c r="R95">
        <f t="shared" si="21"/>
        <v>2257</v>
      </c>
      <c r="T95" t="b">
        <f t="shared" si="23"/>
        <v>0</v>
      </c>
      <c r="V95">
        <f t="shared" si="24"/>
        <v>1</v>
      </c>
      <c r="W95">
        <f t="shared" si="25"/>
        <v>115</v>
      </c>
      <c r="X95">
        <f t="shared" si="26"/>
        <v>1</v>
      </c>
      <c r="Y95">
        <f t="shared" si="27"/>
        <v>37</v>
      </c>
      <c r="Z95">
        <f t="shared" si="28"/>
        <v>69</v>
      </c>
    </row>
    <row r="96" spans="1:26">
      <c r="A96">
        <f t="shared" si="16"/>
        <v>12943</v>
      </c>
      <c r="C96">
        <f>IF(L97&lt;&gt;L96,1,0)</f>
        <v>0</v>
      </c>
      <c r="D96">
        <f>IF(C96=1,E96,0)</f>
        <v>0</v>
      </c>
      <c r="E96">
        <f t="shared" si="17"/>
        <v>512943</v>
      </c>
      <c r="G96">
        <f t="shared" si="22"/>
        <v>17</v>
      </c>
      <c r="H96" t="str">
        <f t="shared" si="18"/>
        <v>2017.5</v>
      </c>
      <c r="I96">
        <f t="shared" si="19"/>
        <v>2017</v>
      </c>
      <c r="J96">
        <f t="shared" si="20"/>
        <v>5</v>
      </c>
      <c r="K96" s="1">
        <v>42882</v>
      </c>
      <c r="L96" t="s">
        <v>19</v>
      </c>
      <c r="M96" t="s">
        <v>10</v>
      </c>
      <c r="N96" t="s">
        <v>14</v>
      </c>
      <c r="O96">
        <v>1</v>
      </c>
      <c r="P96">
        <v>12</v>
      </c>
      <c r="R96">
        <f t="shared" si="21"/>
        <v>12</v>
      </c>
      <c r="T96" t="b">
        <f t="shared" si="23"/>
        <v>0</v>
      </c>
      <c r="V96">
        <f t="shared" si="24"/>
        <v>0</v>
      </c>
      <c r="W96">
        <f t="shared" si="25"/>
        <v>115</v>
      </c>
      <c r="X96">
        <f t="shared" si="26"/>
        <v>1</v>
      </c>
      <c r="Y96">
        <f t="shared" si="27"/>
        <v>37</v>
      </c>
      <c r="Z96">
        <f t="shared" si="28"/>
        <v>69</v>
      </c>
    </row>
    <row r="97" spans="1:26">
      <c r="A97">
        <f t="shared" si="16"/>
        <v>16955</v>
      </c>
      <c r="C97">
        <f>IF(L98&lt;&gt;L97,1,0)</f>
        <v>0</v>
      </c>
      <c r="D97">
        <f>IF(C97=1,E97,0)</f>
        <v>0</v>
      </c>
      <c r="E97">
        <f t="shared" si="17"/>
        <v>516955</v>
      </c>
      <c r="G97">
        <f t="shared" si="22"/>
        <v>17</v>
      </c>
      <c r="H97" t="str">
        <f t="shared" si="18"/>
        <v>2017.5</v>
      </c>
      <c r="I97">
        <f t="shared" si="19"/>
        <v>2017</v>
      </c>
      <c r="J97">
        <f t="shared" si="20"/>
        <v>5</v>
      </c>
      <c r="K97" s="1">
        <v>42882</v>
      </c>
      <c r="L97" t="s">
        <v>19</v>
      </c>
      <c r="M97" t="s">
        <v>9</v>
      </c>
      <c r="N97" t="s">
        <v>14</v>
      </c>
      <c r="O97">
        <v>68</v>
      </c>
      <c r="P97">
        <v>59</v>
      </c>
      <c r="R97">
        <f t="shared" si="21"/>
        <v>4012</v>
      </c>
      <c r="T97" t="b">
        <f t="shared" si="23"/>
        <v>0</v>
      </c>
      <c r="V97">
        <f t="shared" si="24"/>
        <v>0</v>
      </c>
      <c r="W97">
        <f t="shared" si="25"/>
        <v>115</v>
      </c>
      <c r="X97">
        <f t="shared" si="26"/>
        <v>1</v>
      </c>
      <c r="Y97">
        <f t="shared" si="27"/>
        <v>37</v>
      </c>
      <c r="Z97">
        <f t="shared" si="28"/>
        <v>1</v>
      </c>
    </row>
    <row r="98" spans="1:26">
      <c r="A98">
        <f t="shared" si="16"/>
        <v>14645</v>
      </c>
      <c r="C98">
        <f>IF(L99&lt;&gt;L98,1,0)</f>
        <v>0</v>
      </c>
      <c r="D98">
        <f>IF(C98=1,E98,0)</f>
        <v>0</v>
      </c>
      <c r="E98">
        <f t="shared" si="17"/>
        <v>514645</v>
      </c>
      <c r="G98">
        <f t="shared" si="22"/>
        <v>17</v>
      </c>
      <c r="H98" t="str">
        <f t="shared" si="18"/>
        <v>2017.5</v>
      </c>
      <c r="I98">
        <f t="shared" si="19"/>
        <v>2017</v>
      </c>
      <c r="J98">
        <f t="shared" si="20"/>
        <v>5</v>
      </c>
      <c r="K98" s="1">
        <v>42882</v>
      </c>
      <c r="L98" t="s">
        <v>19</v>
      </c>
      <c r="M98" t="s">
        <v>7</v>
      </c>
      <c r="N98" t="s">
        <v>8</v>
      </c>
      <c r="O98">
        <v>35</v>
      </c>
      <c r="P98">
        <v>66</v>
      </c>
      <c r="R98">
        <f t="shared" si="21"/>
        <v>2310</v>
      </c>
      <c r="T98" t="b">
        <f t="shared" si="23"/>
        <v>0</v>
      </c>
      <c r="V98">
        <f t="shared" si="24"/>
        <v>0</v>
      </c>
      <c r="W98">
        <f t="shared" si="25"/>
        <v>115</v>
      </c>
      <c r="X98">
        <f t="shared" si="26"/>
        <v>1</v>
      </c>
      <c r="Y98">
        <f t="shared" si="27"/>
        <v>72</v>
      </c>
      <c r="Z98">
        <f t="shared" si="28"/>
        <v>1</v>
      </c>
    </row>
    <row r="99" spans="1:26">
      <c r="A99">
        <f t="shared" si="16"/>
        <v>14120</v>
      </c>
      <c r="C99">
        <f>IF(L100&lt;&gt;L99,1,0)</f>
        <v>0</v>
      </c>
      <c r="D99">
        <f>IF(C99=1,E99,0)</f>
        <v>0</v>
      </c>
      <c r="E99">
        <f t="shared" si="17"/>
        <v>514120</v>
      </c>
      <c r="G99">
        <f t="shared" si="22"/>
        <v>17</v>
      </c>
      <c r="H99" t="str">
        <f t="shared" si="18"/>
        <v>2017.5</v>
      </c>
      <c r="I99">
        <f t="shared" si="19"/>
        <v>2017</v>
      </c>
      <c r="J99">
        <f t="shared" si="20"/>
        <v>5</v>
      </c>
      <c r="K99" s="1">
        <v>42882</v>
      </c>
      <c r="L99" t="s">
        <v>19</v>
      </c>
      <c r="M99" t="s">
        <v>12</v>
      </c>
      <c r="N99" t="s">
        <v>8</v>
      </c>
      <c r="O99">
        <v>25</v>
      </c>
      <c r="P99">
        <v>21</v>
      </c>
      <c r="R99">
        <f t="shared" si="21"/>
        <v>525</v>
      </c>
      <c r="T99" t="b">
        <f t="shared" si="23"/>
        <v>0</v>
      </c>
      <c r="V99">
        <f t="shared" si="24"/>
        <v>0</v>
      </c>
      <c r="W99">
        <f t="shared" si="25"/>
        <v>115</v>
      </c>
      <c r="X99">
        <f t="shared" si="26"/>
        <v>26</v>
      </c>
      <c r="Y99">
        <f t="shared" si="27"/>
        <v>72</v>
      </c>
      <c r="Z99">
        <f t="shared" si="28"/>
        <v>1</v>
      </c>
    </row>
    <row r="100" spans="1:26">
      <c r="A100">
        <f t="shared" si="16"/>
        <v>13870</v>
      </c>
      <c r="C100">
        <f>IF(L101&lt;&gt;L100,1,0)</f>
        <v>1</v>
      </c>
      <c r="D100">
        <f>IF(C100=1,E100,0)</f>
        <v>513870</v>
      </c>
      <c r="E100">
        <f t="shared" si="17"/>
        <v>513870</v>
      </c>
      <c r="G100">
        <f t="shared" si="22"/>
        <v>17</v>
      </c>
      <c r="H100" t="str">
        <f t="shared" si="18"/>
        <v>2017.5</v>
      </c>
      <c r="I100">
        <f t="shared" si="19"/>
        <v>2017</v>
      </c>
      <c r="J100">
        <f t="shared" si="20"/>
        <v>5</v>
      </c>
      <c r="K100" s="1">
        <v>42882</v>
      </c>
      <c r="L100" t="s">
        <v>19</v>
      </c>
      <c r="M100" t="s">
        <v>11</v>
      </c>
      <c r="N100" t="s">
        <v>8</v>
      </c>
      <c r="O100">
        <v>10</v>
      </c>
      <c r="P100">
        <v>25</v>
      </c>
      <c r="R100">
        <f t="shared" si="21"/>
        <v>250</v>
      </c>
      <c r="T100" t="b">
        <f t="shared" si="23"/>
        <v>0</v>
      </c>
      <c r="V100">
        <f t="shared" si="24"/>
        <v>0</v>
      </c>
      <c r="W100">
        <f t="shared" si="25"/>
        <v>125</v>
      </c>
      <c r="X100">
        <f t="shared" si="26"/>
        <v>26</v>
      </c>
      <c r="Y100">
        <f t="shared" si="27"/>
        <v>72</v>
      </c>
      <c r="Z100">
        <f t="shared" si="28"/>
        <v>1</v>
      </c>
    </row>
    <row r="101" spans="1:26">
      <c r="A101">
        <f t="shared" si="16"/>
        <v>15276</v>
      </c>
      <c r="C101">
        <f>IF(L102&lt;&gt;L101,1,0)</f>
        <v>0</v>
      </c>
      <c r="D101">
        <f>IF(C101=1,E101,0)</f>
        <v>0</v>
      </c>
      <c r="E101">
        <f t="shared" si="17"/>
        <v>515276</v>
      </c>
      <c r="G101">
        <f t="shared" si="22"/>
        <v>18</v>
      </c>
      <c r="H101" t="str">
        <f t="shared" si="18"/>
        <v>2017.6</v>
      </c>
      <c r="I101">
        <f t="shared" si="19"/>
        <v>2017</v>
      </c>
      <c r="J101">
        <f t="shared" si="20"/>
        <v>6</v>
      </c>
      <c r="K101" s="1">
        <v>42904</v>
      </c>
      <c r="L101" t="s">
        <v>20</v>
      </c>
      <c r="M101" t="s">
        <v>11</v>
      </c>
      <c r="N101" t="s">
        <v>14</v>
      </c>
      <c r="O101">
        <v>38</v>
      </c>
      <c r="P101">
        <v>37</v>
      </c>
      <c r="R101">
        <f t="shared" si="21"/>
        <v>1406</v>
      </c>
      <c r="T101" t="b">
        <f t="shared" si="23"/>
        <v>1</v>
      </c>
      <c r="V101">
        <f t="shared" si="24"/>
        <v>0</v>
      </c>
      <c r="W101">
        <f t="shared" si="25"/>
        <v>87</v>
      </c>
      <c r="X101">
        <f t="shared" si="26"/>
        <v>26</v>
      </c>
      <c r="Y101">
        <f t="shared" si="27"/>
        <v>72</v>
      </c>
      <c r="Z101">
        <f t="shared" si="28"/>
        <v>1</v>
      </c>
    </row>
    <row r="102" spans="1:26">
      <c r="A102">
        <f t="shared" si="16"/>
        <v>15100</v>
      </c>
      <c r="C102">
        <f>IF(L103&lt;&gt;L102,1,0)</f>
        <v>0</v>
      </c>
      <c r="D102">
        <f>IF(C102=1,E102,0)</f>
        <v>0</v>
      </c>
      <c r="E102">
        <f t="shared" si="17"/>
        <v>515100</v>
      </c>
      <c r="G102">
        <f t="shared" si="22"/>
        <v>18</v>
      </c>
      <c r="H102" t="str">
        <f t="shared" si="18"/>
        <v>2017.6</v>
      </c>
      <c r="I102">
        <f t="shared" si="19"/>
        <v>2017</v>
      </c>
      <c r="J102">
        <f t="shared" si="20"/>
        <v>6</v>
      </c>
      <c r="K102" s="1">
        <v>42904</v>
      </c>
      <c r="L102" t="s">
        <v>20</v>
      </c>
      <c r="M102" t="s">
        <v>10</v>
      </c>
      <c r="N102" t="s">
        <v>8</v>
      </c>
      <c r="O102">
        <v>22</v>
      </c>
      <c r="P102">
        <v>8</v>
      </c>
      <c r="R102">
        <f t="shared" si="21"/>
        <v>176</v>
      </c>
      <c r="T102" t="b">
        <f t="shared" si="23"/>
        <v>0</v>
      </c>
      <c r="V102">
        <f t="shared" si="24"/>
        <v>22</v>
      </c>
      <c r="W102">
        <f t="shared" si="25"/>
        <v>87</v>
      </c>
      <c r="X102">
        <f t="shared" si="26"/>
        <v>26</v>
      </c>
      <c r="Y102">
        <f t="shared" si="27"/>
        <v>72</v>
      </c>
      <c r="Z102">
        <f t="shared" si="28"/>
        <v>1</v>
      </c>
    </row>
    <row r="103" spans="1:26">
      <c r="A103">
        <f t="shared" si="16"/>
        <v>14600</v>
      </c>
      <c r="C103">
        <f>IF(L104&lt;&gt;L103,1,0)</f>
        <v>0</v>
      </c>
      <c r="D103">
        <f>IF(C103=1,E103,0)</f>
        <v>0</v>
      </c>
      <c r="E103">
        <f t="shared" si="17"/>
        <v>514600</v>
      </c>
      <c r="G103">
        <f t="shared" si="22"/>
        <v>18</v>
      </c>
      <c r="H103" t="str">
        <f t="shared" si="18"/>
        <v>2017.6</v>
      </c>
      <c r="I103">
        <f t="shared" si="19"/>
        <v>2017</v>
      </c>
      <c r="J103">
        <f t="shared" si="20"/>
        <v>6</v>
      </c>
      <c r="K103" s="1">
        <v>42904</v>
      </c>
      <c r="L103" t="s">
        <v>20</v>
      </c>
      <c r="M103" t="s">
        <v>12</v>
      </c>
      <c r="N103" t="s">
        <v>8</v>
      </c>
      <c r="O103">
        <v>25</v>
      </c>
      <c r="P103">
        <v>20</v>
      </c>
      <c r="R103">
        <f t="shared" si="21"/>
        <v>500</v>
      </c>
      <c r="T103" t="b">
        <f t="shared" si="23"/>
        <v>0</v>
      </c>
      <c r="V103">
        <f t="shared" si="24"/>
        <v>22</v>
      </c>
      <c r="W103">
        <f t="shared" si="25"/>
        <v>87</v>
      </c>
      <c r="X103">
        <f t="shared" si="26"/>
        <v>51</v>
      </c>
      <c r="Y103">
        <f t="shared" si="27"/>
        <v>72</v>
      </c>
      <c r="Z103">
        <f t="shared" si="28"/>
        <v>1</v>
      </c>
    </row>
    <row r="104" spans="1:26">
      <c r="A104">
        <f t="shared" si="16"/>
        <v>14288</v>
      </c>
      <c r="C104">
        <f>IF(L105&lt;&gt;L104,1,0)</f>
        <v>0</v>
      </c>
      <c r="D104">
        <f>IF(C104=1,E104,0)</f>
        <v>0</v>
      </c>
      <c r="E104">
        <f t="shared" si="17"/>
        <v>514288</v>
      </c>
      <c r="G104">
        <f t="shared" si="22"/>
        <v>18</v>
      </c>
      <c r="H104" t="str">
        <f t="shared" si="18"/>
        <v>2017.6</v>
      </c>
      <c r="I104">
        <f t="shared" si="19"/>
        <v>2017</v>
      </c>
      <c r="J104">
        <f t="shared" si="20"/>
        <v>6</v>
      </c>
      <c r="K104" s="1">
        <v>42904</v>
      </c>
      <c r="L104" t="s">
        <v>20</v>
      </c>
      <c r="M104" t="s">
        <v>9</v>
      </c>
      <c r="N104" t="s">
        <v>8</v>
      </c>
      <c r="O104">
        <v>8</v>
      </c>
      <c r="P104">
        <v>39</v>
      </c>
      <c r="R104">
        <f t="shared" si="21"/>
        <v>312</v>
      </c>
      <c r="T104" t="b">
        <f t="shared" si="23"/>
        <v>0</v>
      </c>
      <c r="V104">
        <f t="shared" si="24"/>
        <v>22</v>
      </c>
      <c r="W104">
        <f t="shared" si="25"/>
        <v>87</v>
      </c>
      <c r="X104">
        <f t="shared" si="26"/>
        <v>51</v>
      </c>
      <c r="Y104">
        <f t="shared" si="27"/>
        <v>72</v>
      </c>
      <c r="Z104">
        <f t="shared" si="28"/>
        <v>9</v>
      </c>
    </row>
    <row r="105" spans="1:26">
      <c r="A105">
        <f t="shared" si="16"/>
        <v>11498</v>
      </c>
      <c r="C105">
        <f>IF(L106&lt;&gt;L105,1,0)</f>
        <v>1</v>
      </c>
      <c r="D105">
        <f>IF(C105=1,E105,0)</f>
        <v>511498</v>
      </c>
      <c r="E105">
        <f t="shared" si="17"/>
        <v>511498</v>
      </c>
      <c r="G105">
        <f t="shared" si="22"/>
        <v>18</v>
      </c>
      <c r="H105" t="str">
        <f t="shared" si="18"/>
        <v>2017.6</v>
      </c>
      <c r="I105">
        <f t="shared" si="19"/>
        <v>2017</v>
      </c>
      <c r="J105">
        <f t="shared" si="20"/>
        <v>6</v>
      </c>
      <c r="K105" s="1">
        <v>42904</v>
      </c>
      <c r="L105" t="s">
        <v>20</v>
      </c>
      <c r="M105" t="s">
        <v>7</v>
      </c>
      <c r="N105" t="s">
        <v>8</v>
      </c>
      <c r="O105">
        <v>45</v>
      </c>
      <c r="P105">
        <v>62</v>
      </c>
      <c r="R105">
        <f t="shared" si="21"/>
        <v>2790</v>
      </c>
      <c r="T105" t="b">
        <f t="shared" si="23"/>
        <v>0</v>
      </c>
      <c r="V105">
        <f t="shared" si="24"/>
        <v>22</v>
      </c>
      <c r="W105">
        <f t="shared" si="25"/>
        <v>87</v>
      </c>
      <c r="X105">
        <f t="shared" si="26"/>
        <v>51</v>
      </c>
      <c r="Y105">
        <f t="shared" si="27"/>
        <v>117</v>
      </c>
      <c r="Z105">
        <f t="shared" si="28"/>
        <v>9</v>
      </c>
    </row>
    <row r="106" spans="1:26">
      <c r="A106">
        <f t="shared" si="16"/>
        <v>23098</v>
      </c>
      <c r="C106">
        <f>IF(L107&lt;&gt;L106,1,0)</f>
        <v>0</v>
      </c>
      <c r="D106">
        <f>IF(C106=1,E106,0)</f>
        <v>0</v>
      </c>
      <c r="E106">
        <f t="shared" si="17"/>
        <v>523098</v>
      </c>
      <c r="G106">
        <f t="shared" si="22"/>
        <v>19</v>
      </c>
      <c r="H106" t="str">
        <f t="shared" si="18"/>
        <v>2017.7</v>
      </c>
      <c r="I106">
        <f t="shared" si="19"/>
        <v>2017</v>
      </c>
      <c r="J106">
        <f t="shared" si="20"/>
        <v>7</v>
      </c>
      <c r="K106" s="1">
        <v>42929</v>
      </c>
      <c r="L106" t="s">
        <v>21</v>
      </c>
      <c r="M106" t="s">
        <v>7</v>
      </c>
      <c r="N106" t="s">
        <v>14</v>
      </c>
      <c r="O106">
        <v>116</v>
      </c>
      <c r="P106">
        <v>100</v>
      </c>
      <c r="R106">
        <f t="shared" si="21"/>
        <v>11600</v>
      </c>
      <c r="T106" t="b">
        <f t="shared" si="23"/>
        <v>1</v>
      </c>
      <c r="V106">
        <f t="shared" si="24"/>
        <v>22</v>
      </c>
      <c r="W106">
        <f t="shared" si="25"/>
        <v>87</v>
      </c>
      <c r="X106">
        <f t="shared" si="26"/>
        <v>51</v>
      </c>
      <c r="Y106">
        <f t="shared" si="27"/>
        <v>1</v>
      </c>
      <c r="Z106">
        <f t="shared" si="28"/>
        <v>9</v>
      </c>
    </row>
    <row r="107" spans="1:26">
      <c r="A107">
        <f t="shared" si="16"/>
        <v>22547</v>
      </c>
      <c r="C107">
        <f>IF(L108&lt;&gt;L107,1,0)</f>
        <v>1</v>
      </c>
      <c r="D107">
        <f>IF(C107=1,E107,0)</f>
        <v>522547</v>
      </c>
      <c r="E107">
        <f t="shared" si="17"/>
        <v>522547</v>
      </c>
      <c r="G107">
        <f t="shared" si="22"/>
        <v>19</v>
      </c>
      <c r="H107" t="str">
        <f t="shared" si="18"/>
        <v>2017.7</v>
      </c>
      <c r="I107">
        <f t="shared" si="19"/>
        <v>2017</v>
      </c>
      <c r="J107">
        <f t="shared" si="20"/>
        <v>7</v>
      </c>
      <c r="K107" s="1">
        <v>42929</v>
      </c>
      <c r="L107" t="s">
        <v>21</v>
      </c>
      <c r="M107" t="s">
        <v>12</v>
      </c>
      <c r="N107" t="s">
        <v>8</v>
      </c>
      <c r="O107">
        <v>29</v>
      </c>
      <c r="P107">
        <v>19</v>
      </c>
      <c r="R107">
        <f t="shared" si="21"/>
        <v>551</v>
      </c>
      <c r="T107" t="b">
        <f t="shared" si="23"/>
        <v>0</v>
      </c>
      <c r="V107">
        <f t="shared" si="24"/>
        <v>22</v>
      </c>
      <c r="W107">
        <f t="shared" si="25"/>
        <v>87</v>
      </c>
      <c r="X107">
        <f t="shared" si="26"/>
        <v>80</v>
      </c>
      <c r="Y107">
        <f t="shared" si="27"/>
        <v>1</v>
      </c>
      <c r="Z107">
        <f t="shared" si="28"/>
        <v>9</v>
      </c>
    </row>
    <row r="108" spans="1:26">
      <c r="A108">
        <f t="shared" si="16"/>
        <v>22717</v>
      </c>
      <c r="C108">
        <f>IF(L109&lt;&gt;L108,1,0)</f>
        <v>0</v>
      </c>
      <c r="D108">
        <f>IF(C108=1,E108,0)</f>
        <v>0</v>
      </c>
      <c r="E108">
        <f t="shared" si="17"/>
        <v>522717</v>
      </c>
      <c r="G108">
        <f t="shared" si="22"/>
        <v>19</v>
      </c>
      <c r="H108" t="str">
        <f t="shared" si="18"/>
        <v>2017.7</v>
      </c>
      <c r="I108">
        <f t="shared" si="19"/>
        <v>2017</v>
      </c>
      <c r="J108">
        <f t="shared" si="20"/>
        <v>7</v>
      </c>
      <c r="K108" s="1">
        <v>42942</v>
      </c>
      <c r="L108" t="s">
        <v>22</v>
      </c>
      <c r="M108" t="s">
        <v>11</v>
      </c>
      <c r="N108" t="s">
        <v>14</v>
      </c>
      <c r="O108">
        <v>5</v>
      </c>
      <c r="P108">
        <v>34</v>
      </c>
      <c r="R108">
        <f t="shared" si="21"/>
        <v>170</v>
      </c>
      <c r="T108" t="b">
        <f t="shared" si="23"/>
        <v>0</v>
      </c>
      <c r="V108">
        <f t="shared" si="24"/>
        <v>22</v>
      </c>
      <c r="W108">
        <f t="shared" si="25"/>
        <v>82</v>
      </c>
      <c r="X108">
        <f t="shared" si="26"/>
        <v>80</v>
      </c>
      <c r="Y108">
        <f t="shared" si="27"/>
        <v>1</v>
      </c>
      <c r="Z108">
        <f t="shared" si="28"/>
        <v>9</v>
      </c>
    </row>
    <row r="109" spans="1:26">
      <c r="A109">
        <f t="shared" si="16"/>
        <v>22959</v>
      </c>
      <c r="C109">
        <f>IF(L110&lt;&gt;L109,1,0)</f>
        <v>0</v>
      </c>
      <c r="D109">
        <f>IF(C109=1,E109,0)</f>
        <v>0</v>
      </c>
      <c r="E109">
        <f t="shared" si="17"/>
        <v>522959</v>
      </c>
      <c r="G109">
        <f t="shared" si="22"/>
        <v>19</v>
      </c>
      <c r="H109" t="str">
        <f t="shared" si="18"/>
        <v>2017.7</v>
      </c>
      <c r="I109">
        <f t="shared" si="19"/>
        <v>2017</v>
      </c>
      <c r="J109">
        <f t="shared" si="20"/>
        <v>7</v>
      </c>
      <c r="K109" s="1">
        <v>42942</v>
      </c>
      <c r="L109" t="s">
        <v>22</v>
      </c>
      <c r="M109" t="s">
        <v>10</v>
      </c>
      <c r="N109" t="s">
        <v>14</v>
      </c>
      <c r="O109">
        <v>22</v>
      </c>
      <c r="P109">
        <v>11</v>
      </c>
      <c r="R109">
        <f t="shared" si="21"/>
        <v>242</v>
      </c>
      <c r="T109" t="b">
        <f t="shared" si="23"/>
        <v>0</v>
      </c>
      <c r="V109">
        <f t="shared" si="24"/>
        <v>0</v>
      </c>
      <c r="W109">
        <f t="shared" si="25"/>
        <v>82</v>
      </c>
      <c r="X109">
        <f t="shared" si="26"/>
        <v>80</v>
      </c>
      <c r="Y109">
        <f t="shared" si="27"/>
        <v>1</v>
      </c>
      <c r="Z109">
        <f t="shared" si="28"/>
        <v>9</v>
      </c>
    </row>
    <row r="110" spans="1:26">
      <c r="A110">
        <f t="shared" si="16"/>
        <v>22145</v>
      </c>
      <c r="C110">
        <f>IF(L111&lt;&gt;L110,1,0)</f>
        <v>0</v>
      </c>
      <c r="D110">
        <f>IF(C110=1,E110,0)</f>
        <v>0</v>
      </c>
      <c r="E110">
        <f t="shared" si="17"/>
        <v>522145</v>
      </c>
      <c r="G110">
        <f t="shared" si="22"/>
        <v>19</v>
      </c>
      <c r="H110" t="str">
        <f t="shared" si="18"/>
        <v>2017.7</v>
      </c>
      <c r="I110">
        <f t="shared" si="19"/>
        <v>2017</v>
      </c>
      <c r="J110">
        <f t="shared" si="20"/>
        <v>7</v>
      </c>
      <c r="K110" s="1">
        <v>42942</v>
      </c>
      <c r="L110" t="s">
        <v>22</v>
      </c>
      <c r="M110" t="s">
        <v>12</v>
      </c>
      <c r="N110" t="s">
        <v>8</v>
      </c>
      <c r="O110">
        <v>37</v>
      </c>
      <c r="P110">
        <v>22</v>
      </c>
      <c r="R110">
        <f t="shared" si="21"/>
        <v>814</v>
      </c>
      <c r="T110" t="b">
        <f t="shared" si="23"/>
        <v>0</v>
      </c>
      <c r="V110">
        <f t="shared" si="24"/>
        <v>0</v>
      </c>
      <c r="W110">
        <f t="shared" si="25"/>
        <v>82</v>
      </c>
      <c r="X110">
        <f t="shared" si="26"/>
        <v>117</v>
      </c>
      <c r="Y110">
        <f t="shared" si="27"/>
        <v>1</v>
      </c>
      <c r="Z110">
        <f t="shared" si="28"/>
        <v>9</v>
      </c>
    </row>
    <row r="111" spans="1:26">
      <c r="A111">
        <f t="shared" si="16"/>
        <v>21445</v>
      </c>
      <c r="C111">
        <f>IF(L112&lt;&gt;L111,1,0)</f>
        <v>0</v>
      </c>
      <c r="D111">
        <f>IF(C111=1,E111,0)</f>
        <v>0</v>
      </c>
      <c r="E111">
        <f t="shared" si="17"/>
        <v>521445</v>
      </c>
      <c r="G111">
        <f t="shared" si="22"/>
        <v>19</v>
      </c>
      <c r="H111" t="str">
        <f t="shared" si="18"/>
        <v>2017.7</v>
      </c>
      <c r="I111">
        <f t="shared" si="19"/>
        <v>2017</v>
      </c>
      <c r="J111">
        <f t="shared" si="20"/>
        <v>7</v>
      </c>
      <c r="K111" s="1">
        <v>42942</v>
      </c>
      <c r="L111" t="s">
        <v>22</v>
      </c>
      <c r="M111" t="s">
        <v>7</v>
      </c>
      <c r="N111" t="s">
        <v>8</v>
      </c>
      <c r="O111">
        <v>10</v>
      </c>
      <c r="P111">
        <v>70</v>
      </c>
      <c r="R111">
        <f t="shared" si="21"/>
        <v>700</v>
      </c>
      <c r="T111" t="b">
        <f t="shared" si="23"/>
        <v>0</v>
      </c>
      <c r="V111">
        <f t="shared" si="24"/>
        <v>0</v>
      </c>
      <c r="W111">
        <f t="shared" si="25"/>
        <v>82</v>
      </c>
      <c r="X111">
        <f t="shared" si="26"/>
        <v>117</v>
      </c>
      <c r="Y111">
        <f t="shared" si="27"/>
        <v>11</v>
      </c>
      <c r="Z111">
        <f t="shared" si="28"/>
        <v>9</v>
      </c>
    </row>
    <row r="112" spans="1:26">
      <c r="A112">
        <f t="shared" si="16"/>
        <v>19597</v>
      </c>
      <c r="C112">
        <f>IF(L113&lt;&gt;L112,1,0)</f>
        <v>1</v>
      </c>
      <c r="D112">
        <f>IF(C112=1,E112,0)</f>
        <v>519597</v>
      </c>
      <c r="E112">
        <f t="shared" si="17"/>
        <v>519597</v>
      </c>
      <c r="G112">
        <f t="shared" si="22"/>
        <v>19</v>
      </c>
      <c r="H112" t="str">
        <f t="shared" si="18"/>
        <v>2017.7</v>
      </c>
      <c r="I112">
        <f t="shared" si="19"/>
        <v>2017</v>
      </c>
      <c r="J112">
        <f t="shared" si="20"/>
        <v>7</v>
      </c>
      <c r="K112" s="1">
        <v>42942</v>
      </c>
      <c r="L112" t="s">
        <v>22</v>
      </c>
      <c r="M112" t="s">
        <v>9</v>
      </c>
      <c r="N112" t="s">
        <v>8</v>
      </c>
      <c r="O112">
        <v>42</v>
      </c>
      <c r="P112">
        <v>44</v>
      </c>
      <c r="R112">
        <f t="shared" si="21"/>
        <v>1848</v>
      </c>
      <c r="T112" t="b">
        <f t="shared" si="23"/>
        <v>0</v>
      </c>
      <c r="V112">
        <f t="shared" si="24"/>
        <v>0</v>
      </c>
      <c r="W112">
        <f t="shared" si="25"/>
        <v>82</v>
      </c>
      <c r="X112">
        <f t="shared" si="26"/>
        <v>117</v>
      </c>
      <c r="Y112">
        <f t="shared" si="27"/>
        <v>11</v>
      </c>
      <c r="Z112">
        <f t="shared" si="28"/>
        <v>51</v>
      </c>
    </row>
    <row r="113" spans="1:26">
      <c r="A113">
        <f t="shared" si="16"/>
        <v>20631</v>
      </c>
      <c r="C113">
        <f>IF(L114&lt;&gt;L113,1,0)</f>
        <v>0</v>
      </c>
      <c r="D113">
        <f>IF(C113=1,E113,0)</f>
        <v>0</v>
      </c>
      <c r="E113">
        <f t="shared" si="17"/>
        <v>520631</v>
      </c>
      <c r="G113">
        <f t="shared" si="22"/>
        <v>20</v>
      </c>
      <c r="H113" t="str">
        <f t="shared" si="18"/>
        <v>2017.8</v>
      </c>
      <c r="I113">
        <f t="shared" si="19"/>
        <v>2017</v>
      </c>
      <c r="J113">
        <f t="shared" si="20"/>
        <v>8</v>
      </c>
      <c r="K113" s="1">
        <v>42959</v>
      </c>
      <c r="L113" t="s">
        <v>6</v>
      </c>
      <c r="M113" t="s">
        <v>7</v>
      </c>
      <c r="N113" t="s">
        <v>14</v>
      </c>
      <c r="O113">
        <v>11</v>
      </c>
      <c r="P113">
        <v>94</v>
      </c>
      <c r="R113">
        <f t="shared" si="21"/>
        <v>1034</v>
      </c>
      <c r="T113" t="b">
        <f t="shared" si="23"/>
        <v>0</v>
      </c>
      <c r="V113">
        <f t="shared" si="24"/>
        <v>0</v>
      </c>
      <c r="W113">
        <f t="shared" si="25"/>
        <v>82</v>
      </c>
      <c r="X113">
        <f t="shared" si="26"/>
        <v>117</v>
      </c>
      <c r="Y113">
        <f t="shared" si="27"/>
        <v>0</v>
      </c>
      <c r="Z113">
        <f t="shared" si="28"/>
        <v>51</v>
      </c>
    </row>
    <row r="114" spans="1:26">
      <c r="A114">
        <f t="shared" si="16"/>
        <v>23463</v>
      </c>
      <c r="C114">
        <f>IF(L115&lt;&gt;L114,1,0)</f>
        <v>0</v>
      </c>
      <c r="D114">
        <f>IF(C114=1,E114,0)</f>
        <v>0</v>
      </c>
      <c r="E114">
        <f t="shared" si="17"/>
        <v>523463</v>
      </c>
      <c r="G114">
        <f t="shared" si="22"/>
        <v>20</v>
      </c>
      <c r="H114" t="str">
        <f t="shared" si="18"/>
        <v>2017.8</v>
      </c>
      <c r="I114">
        <f t="shared" si="19"/>
        <v>2017</v>
      </c>
      <c r="J114">
        <f t="shared" si="20"/>
        <v>8</v>
      </c>
      <c r="K114" s="1">
        <v>42959</v>
      </c>
      <c r="L114" t="s">
        <v>6</v>
      </c>
      <c r="M114" t="s">
        <v>9</v>
      </c>
      <c r="N114" t="s">
        <v>14</v>
      </c>
      <c r="O114">
        <v>48</v>
      </c>
      <c r="P114">
        <v>59</v>
      </c>
      <c r="R114">
        <f t="shared" si="21"/>
        <v>2832</v>
      </c>
      <c r="T114" t="b">
        <f t="shared" si="23"/>
        <v>0</v>
      </c>
      <c r="V114">
        <f t="shared" si="24"/>
        <v>0</v>
      </c>
      <c r="W114">
        <f t="shared" si="25"/>
        <v>82</v>
      </c>
      <c r="X114">
        <f t="shared" si="26"/>
        <v>117</v>
      </c>
      <c r="Y114">
        <f t="shared" si="27"/>
        <v>0</v>
      </c>
      <c r="Z114">
        <f t="shared" si="28"/>
        <v>3</v>
      </c>
    </row>
    <row r="115" spans="1:26">
      <c r="A115">
        <f t="shared" si="16"/>
        <v>23043</v>
      </c>
      <c r="C115">
        <f>IF(L116&lt;&gt;L115,1,0)</f>
        <v>0</v>
      </c>
      <c r="D115">
        <f>IF(C115=1,E115,0)</f>
        <v>0</v>
      </c>
      <c r="E115">
        <f t="shared" si="17"/>
        <v>523043</v>
      </c>
      <c r="G115">
        <f t="shared" si="22"/>
        <v>20</v>
      </c>
      <c r="H115" t="str">
        <f t="shared" si="18"/>
        <v>2017.8</v>
      </c>
      <c r="I115">
        <f t="shared" si="19"/>
        <v>2017</v>
      </c>
      <c r="J115">
        <f t="shared" si="20"/>
        <v>8</v>
      </c>
      <c r="K115" s="1">
        <v>42959</v>
      </c>
      <c r="L115" t="s">
        <v>6</v>
      </c>
      <c r="M115" t="s">
        <v>12</v>
      </c>
      <c r="N115" t="s">
        <v>8</v>
      </c>
      <c r="O115">
        <v>20</v>
      </c>
      <c r="P115">
        <v>21</v>
      </c>
      <c r="R115">
        <f t="shared" si="21"/>
        <v>420</v>
      </c>
      <c r="T115" t="b">
        <f t="shared" si="23"/>
        <v>0</v>
      </c>
      <c r="V115">
        <f t="shared" si="24"/>
        <v>0</v>
      </c>
      <c r="W115">
        <f t="shared" si="25"/>
        <v>82</v>
      </c>
      <c r="X115">
        <f t="shared" si="26"/>
        <v>137</v>
      </c>
      <c r="Y115">
        <f t="shared" si="27"/>
        <v>0</v>
      </c>
      <c r="Z115">
        <f t="shared" si="28"/>
        <v>3</v>
      </c>
    </row>
    <row r="116" spans="1:26">
      <c r="A116">
        <f t="shared" si="16"/>
        <v>22393</v>
      </c>
      <c r="C116">
        <f>IF(L117&lt;&gt;L116,1,0)</f>
        <v>1</v>
      </c>
      <c r="D116">
        <f>IF(C116=1,E116,0)</f>
        <v>522393</v>
      </c>
      <c r="E116">
        <f t="shared" si="17"/>
        <v>522393</v>
      </c>
      <c r="G116">
        <f t="shared" si="22"/>
        <v>20</v>
      </c>
      <c r="H116" t="str">
        <f t="shared" si="18"/>
        <v>2017.8</v>
      </c>
      <c r="I116">
        <f t="shared" si="19"/>
        <v>2017</v>
      </c>
      <c r="J116">
        <f t="shared" si="20"/>
        <v>8</v>
      </c>
      <c r="K116" s="1">
        <v>42959</v>
      </c>
      <c r="L116" t="s">
        <v>6</v>
      </c>
      <c r="M116" t="s">
        <v>11</v>
      </c>
      <c r="N116" t="s">
        <v>8</v>
      </c>
      <c r="O116">
        <v>26</v>
      </c>
      <c r="P116">
        <v>25</v>
      </c>
      <c r="R116">
        <f t="shared" si="21"/>
        <v>650</v>
      </c>
      <c r="T116" t="b">
        <f t="shared" si="23"/>
        <v>0</v>
      </c>
      <c r="V116">
        <f t="shared" si="24"/>
        <v>0</v>
      </c>
      <c r="W116">
        <f t="shared" si="25"/>
        <v>108</v>
      </c>
      <c r="X116">
        <f t="shared" si="26"/>
        <v>137</v>
      </c>
      <c r="Y116">
        <f t="shared" si="27"/>
        <v>0</v>
      </c>
      <c r="Z116">
        <f t="shared" si="28"/>
        <v>3</v>
      </c>
    </row>
    <row r="117" spans="1:26">
      <c r="A117">
        <f t="shared" si="16"/>
        <v>22177</v>
      </c>
      <c r="C117">
        <f>IF(L118&lt;&gt;L117,1,0)</f>
        <v>0</v>
      </c>
      <c r="D117">
        <f>IF(C117=1,E117,0)</f>
        <v>0</v>
      </c>
      <c r="E117">
        <f t="shared" si="17"/>
        <v>522177</v>
      </c>
      <c r="G117">
        <f t="shared" si="22"/>
        <v>20</v>
      </c>
      <c r="H117" t="str">
        <f t="shared" si="18"/>
        <v>2017.8</v>
      </c>
      <c r="I117">
        <f t="shared" si="19"/>
        <v>2017</v>
      </c>
      <c r="J117">
        <f t="shared" si="20"/>
        <v>8</v>
      </c>
      <c r="K117" s="1">
        <v>42974</v>
      </c>
      <c r="L117" t="s">
        <v>13</v>
      </c>
      <c r="M117" t="s">
        <v>10</v>
      </c>
      <c r="N117" t="s">
        <v>8</v>
      </c>
      <c r="O117">
        <v>24</v>
      </c>
      <c r="P117">
        <v>9</v>
      </c>
      <c r="R117">
        <f t="shared" si="21"/>
        <v>216</v>
      </c>
      <c r="T117" t="b">
        <f t="shared" si="23"/>
        <v>0</v>
      </c>
      <c r="V117">
        <f t="shared" si="24"/>
        <v>24</v>
      </c>
      <c r="W117">
        <f t="shared" si="25"/>
        <v>108</v>
      </c>
      <c r="X117">
        <f t="shared" si="26"/>
        <v>137</v>
      </c>
      <c r="Y117">
        <f t="shared" si="27"/>
        <v>0</v>
      </c>
      <c r="Z117">
        <f t="shared" si="28"/>
        <v>3</v>
      </c>
    </row>
    <row r="118" spans="1:26">
      <c r="A118">
        <f t="shared" si="16"/>
        <v>19593</v>
      </c>
      <c r="C118">
        <f>IF(L119&lt;&gt;L118,1,0)</f>
        <v>0</v>
      </c>
      <c r="D118">
        <f>IF(C118=1,E118,0)</f>
        <v>0</v>
      </c>
      <c r="E118">
        <f t="shared" si="17"/>
        <v>519593</v>
      </c>
      <c r="G118">
        <f t="shared" si="22"/>
        <v>20</v>
      </c>
      <c r="H118" t="str">
        <f t="shared" si="18"/>
        <v>2017.8</v>
      </c>
      <c r="I118">
        <f t="shared" si="19"/>
        <v>2017</v>
      </c>
      <c r="J118">
        <f t="shared" si="20"/>
        <v>8</v>
      </c>
      <c r="K118" s="1">
        <v>42974</v>
      </c>
      <c r="L118" t="s">
        <v>13</v>
      </c>
      <c r="M118" t="s">
        <v>7</v>
      </c>
      <c r="N118" t="s">
        <v>8</v>
      </c>
      <c r="O118">
        <v>38</v>
      </c>
      <c r="P118">
        <v>68</v>
      </c>
      <c r="R118">
        <f t="shared" si="21"/>
        <v>2584</v>
      </c>
      <c r="T118" t="b">
        <f t="shared" si="23"/>
        <v>0</v>
      </c>
      <c r="V118">
        <f t="shared" si="24"/>
        <v>24</v>
      </c>
      <c r="W118">
        <f t="shared" si="25"/>
        <v>108</v>
      </c>
      <c r="X118">
        <f t="shared" si="26"/>
        <v>137</v>
      </c>
      <c r="Y118">
        <f t="shared" si="27"/>
        <v>38</v>
      </c>
      <c r="Z118">
        <f t="shared" si="28"/>
        <v>3</v>
      </c>
    </row>
    <row r="119" spans="1:26">
      <c r="A119">
        <f t="shared" si="16"/>
        <v>19299</v>
      </c>
      <c r="C119">
        <f>IF(L120&lt;&gt;L119,1,0)</f>
        <v>0</v>
      </c>
      <c r="D119">
        <f>IF(C119=1,E119,0)</f>
        <v>0</v>
      </c>
      <c r="E119">
        <f t="shared" si="17"/>
        <v>519299</v>
      </c>
      <c r="G119">
        <f t="shared" si="22"/>
        <v>20</v>
      </c>
      <c r="H119" t="str">
        <f t="shared" si="18"/>
        <v>2017.8</v>
      </c>
      <c r="I119">
        <f t="shared" si="19"/>
        <v>2017</v>
      </c>
      <c r="J119">
        <f t="shared" si="20"/>
        <v>8</v>
      </c>
      <c r="K119" s="1">
        <v>42974</v>
      </c>
      <c r="L119" t="s">
        <v>13</v>
      </c>
      <c r="M119" t="s">
        <v>12</v>
      </c>
      <c r="N119" t="s">
        <v>8</v>
      </c>
      <c r="O119">
        <v>14</v>
      </c>
      <c r="P119">
        <v>21</v>
      </c>
      <c r="R119">
        <f t="shared" si="21"/>
        <v>294</v>
      </c>
      <c r="T119" t="b">
        <f t="shared" si="23"/>
        <v>0</v>
      </c>
      <c r="V119">
        <f t="shared" si="24"/>
        <v>24</v>
      </c>
      <c r="W119">
        <f t="shared" si="25"/>
        <v>108</v>
      </c>
      <c r="X119">
        <f t="shared" si="26"/>
        <v>151</v>
      </c>
      <c r="Y119">
        <f t="shared" si="27"/>
        <v>38</v>
      </c>
      <c r="Z119">
        <f t="shared" si="28"/>
        <v>3</v>
      </c>
    </row>
    <row r="120" spans="1:26">
      <c r="A120">
        <f t="shared" si="16"/>
        <v>19127</v>
      </c>
      <c r="C120">
        <f>IF(L121&lt;&gt;L120,1,0)</f>
        <v>1</v>
      </c>
      <c r="D120">
        <f>IF(C120=1,E120,0)</f>
        <v>519127</v>
      </c>
      <c r="E120">
        <f t="shared" si="17"/>
        <v>519127</v>
      </c>
      <c r="G120">
        <f t="shared" si="22"/>
        <v>20</v>
      </c>
      <c r="H120" t="str">
        <f t="shared" si="18"/>
        <v>2017.8</v>
      </c>
      <c r="I120">
        <f t="shared" si="19"/>
        <v>2017</v>
      </c>
      <c r="J120">
        <f t="shared" si="20"/>
        <v>8</v>
      </c>
      <c r="K120" s="1">
        <v>42974</v>
      </c>
      <c r="L120" t="s">
        <v>13</v>
      </c>
      <c r="M120" t="s">
        <v>9</v>
      </c>
      <c r="N120" t="s">
        <v>8</v>
      </c>
      <c r="O120">
        <v>4</v>
      </c>
      <c r="P120">
        <v>43</v>
      </c>
      <c r="R120">
        <f t="shared" si="21"/>
        <v>172</v>
      </c>
      <c r="T120" t="b">
        <f t="shared" si="23"/>
        <v>0</v>
      </c>
      <c r="V120">
        <f t="shared" si="24"/>
        <v>24</v>
      </c>
      <c r="W120">
        <f t="shared" si="25"/>
        <v>108</v>
      </c>
      <c r="X120">
        <f t="shared" si="26"/>
        <v>151</v>
      </c>
      <c r="Y120">
        <f t="shared" si="27"/>
        <v>38</v>
      </c>
      <c r="Z120">
        <f t="shared" si="28"/>
        <v>7</v>
      </c>
    </row>
    <row r="121" spans="1:26">
      <c r="A121">
        <f t="shared" si="16"/>
        <v>19811</v>
      </c>
      <c r="C121">
        <f>IF(L122&lt;&gt;L121,1,0)</f>
        <v>0</v>
      </c>
      <c r="D121">
        <f>IF(C121=1,E121,0)</f>
        <v>0</v>
      </c>
      <c r="E121">
        <f t="shared" si="17"/>
        <v>519811</v>
      </c>
      <c r="G121">
        <f t="shared" si="22"/>
        <v>21</v>
      </c>
      <c r="H121" t="str">
        <f t="shared" si="18"/>
        <v>2017.9</v>
      </c>
      <c r="I121">
        <f t="shared" si="19"/>
        <v>2017</v>
      </c>
      <c r="J121">
        <f t="shared" si="20"/>
        <v>9</v>
      </c>
      <c r="K121" s="1">
        <v>42993</v>
      </c>
      <c r="L121" t="s">
        <v>15</v>
      </c>
      <c r="M121" t="s">
        <v>11</v>
      </c>
      <c r="N121" t="s">
        <v>14</v>
      </c>
      <c r="O121">
        <v>19</v>
      </c>
      <c r="P121">
        <v>36</v>
      </c>
      <c r="R121">
        <f t="shared" si="21"/>
        <v>684</v>
      </c>
      <c r="T121" t="b">
        <f t="shared" si="23"/>
        <v>0</v>
      </c>
      <c r="V121">
        <f t="shared" si="24"/>
        <v>24</v>
      </c>
      <c r="W121">
        <f t="shared" si="25"/>
        <v>89</v>
      </c>
      <c r="X121">
        <f t="shared" si="26"/>
        <v>151</v>
      </c>
      <c r="Y121">
        <f t="shared" si="27"/>
        <v>38</v>
      </c>
      <c r="Z121">
        <f t="shared" si="28"/>
        <v>7</v>
      </c>
    </row>
    <row r="122" spans="1:26">
      <c r="A122">
        <f t="shared" si="16"/>
        <v>17861</v>
      </c>
      <c r="C122">
        <f>IF(L123&lt;&gt;L122,1,0)</f>
        <v>1</v>
      </c>
      <c r="D122">
        <f>IF(C122=1,E122,0)</f>
        <v>517861</v>
      </c>
      <c r="E122">
        <f t="shared" si="17"/>
        <v>517861</v>
      </c>
      <c r="G122">
        <f t="shared" si="22"/>
        <v>21</v>
      </c>
      <c r="H122" t="str">
        <f t="shared" si="18"/>
        <v>2017.9</v>
      </c>
      <c r="I122">
        <f t="shared" si="19"/>
        <v>2017</v>
      </c>
      <c r="J122">
        <f t="shared" si="20"/>
        <v>9</v>
      </c>
      <c r="K122" s="1">
        <v>42993</v>
      </c>
      <c r="L122" t="s">
        <v>15</v>
      </c>
      <c r="M122" t="s">
        <v>7</v>
      </c>
      <c r="N122" t="s">
        <v>8</v>
      </c>
      <c r="O122">
        <v>30</v>
      </c>
      <c r="P122">
        <v>65</v>
      </c>
      <c r="R122">
        <f t="shared" si="21"/>
        <v>1950</v>
      </c>
      <c r="T122" t="b">
        <f t="shared" si="23"/>
        <v>0</v>
      </c>
      <c r="V122">
        <f t="shared" si="24"/>
        <v>24</v>
      </c>
      <c r="W122">
        <f t="shared" si="25"/>
        <v>89</v>
      </c>
      <c r="X122">
        <f t="shared" si="26"/>
        <v>151</v>
      </c>
      <c r="Y122">
        <f t="shared" si="27"/>
        <v>68</v>
      </c>
      <c r="Z122">
        <f t="shared" si="28"/>
        <v>7</v>
      </c>
    </row>
    <row r="123" spans="1:26">
      <c r="A123">
        <f t="shared" si="16"/>
        <v>18239</v>
      </c>
      <c r="C123">
        <f>IF(L124&lt;&gt;L123,1,0)</f>
        <v>0</v>
      </c>
      <c r="D123">
        <f>IF(C123=1,E123,0)</f>
        <v>0</v>
      </c>
      <c r="E123">
        <f t="shared" si="17"/>
        <v>518239</v>
      </c>
      <c r="G123">
        <f t="shared" si="22"/>
        <v>22</v>
      </c>
      <c r="H123" t="str">
        <f t="shared" si="18"/>
        <v>2017.10</v>
      </c>
      <c r="I123">
        <f t="shared" si="19"/>
        <v>2017</v>
      </c>
      <c r="J123">
        <f t="shared" si="20"/>
        <v>10</v>
      </c>
      <c r="K123" s="1">
        <v>43019</v>
      </c>
      <c r="L123" t="s">
        <v>16</v>
      </c>
      <c r="M123" t="s">
        <v>9</v>
      </c>
      <c r="N123" t="s">
        <v>14</v>
      </c>
      <c r="O123">
        <v>6</v>
      </c>
      <c r="P123">
        <v>63</v>
      </c>
      <c r="R123">
        <f t="shared" si="21"/>
        <v>378</v>
      </c>
      <c r="T123" t="b">
        <f t="shared" si="23"/>
        <v>1</v>
      </c>
      <c r="V123">
        <f t="shared" si="24"/>
        <v>24</v>
      </c>
      <c r="W123">
        <f t="shared" si="25"/>
        <v>89</v>
      </c>
      <c r="X123">
        <f t="shared" si="26"/>
        <v>151</v>
      </c>
      <c r="Y123">
        <f t="shared" si="27"/>
        <v>68</v>
      </c>
      <c r="Z123">
        <f t="shared" si="28"/>
        <v>1</v>
      </c>
    </row>
    <row r="124" spans="1:26">
      <c r="A124">
        <f t="shared" si="16"/>
        <v>15702</v>
      </c>
      <c r="C124">
        <f>IF(L125&lt;&gt;L124,1,0)</f>
        <v>1</v>
      </c>
      <c r="D124">
        <f>IF(C124=1,E124,0)</f>
        <v>515702</v>
      </c>
      <c r="E124">
        <f t="shared" si="17"/>
        <v>515702</v>
      </c>
      <c r="G124">
        <f t="shared" si="22"/>
        <v>22</v>
      </c>
      <c r="H124" t="str">
        <f t="shared" si="18"/>
        <v>2017.10</v>
      </c>
      <c r="I124">
        <f t="shared" si="19"/>
        <v>2017</v>
      </c>
      <c r="J124">
        <f t="shared" si="20"/>
        <v>10</v>
      </c>
      <c r="K124" s="1">
        <v>43019</v>
      </c>
      <c r="L124" t="s">
        <v>16</v>
      </c>
      <c r="M124" t="s">
        <v>7</v>
      </c>
      <c r="N124" t="s">
        <v>8</v>
      </c>
      <c r="O124">
        <v>43</v>
      </c>
      <c r="P124">
        <v>59</v>
      </c>
      <c r="R124">
        <f t="shared" si="21"/>
        <v>2537</v>
      </c>
      <c r="T124" t="b">
        <f t="shared" si="23"/>
        <v>0</v>
      </c>
      <c r="V124">
        <f t="shared" si="24"/>
        <v>24</v>
      </c>
      <c r="W124">
        <f t="shared" si="25"/>
        <v>89</v>
      </c>
      <c r="X124">
        <f t="shared" si="26"/>
        <v>151</v>
      </c>
      <c r="Y124">
        <f t="shared" si="27"/>
        <v>111</v>
      </c>
      <c r="Z124">
        <f t="shared" si="28"/>
        <v>1</v>
      </c>
    </row>
    <row r="125" spans="1:26">
      <c r="A125">
        <f t="shared" si="16"/>
        <v>15763</v>
      </c>
      <c r="C125">
        <f>IF(L126&lt;&gt;L125,1,0)</f>
        <v>0</v>
      </c>
      <c r="D125">
        <f>IF(C125=1,E125,0)</f>
        <v>0</v>
      </c>
      <c r="E125">
        <f t="shared" si="17"/>
        <v>515763</v>
      </c>
      <c r="G125">
        <f t="shared" si="22"/>
        <v>23</v>
      </c>
      <c r="H125" t="str">
        <f t="shared" si="18"/>
        <v>2017.11</v>
      </c>
      <c r="I125">
        <f t="shared" si="19"/>
        <v>2017</v>
      </c>
      <c r="J125">
        <f t="shared" si="20"/>
        <v>11</v>
      </c>
      <c r="K125" s="1">
        <v>43040</v>
      </c>
      <c r="L125" t="s">
        <v>17</v>
      </c>
      <c r="M125" t="s">
        <v>9</v>
      </c>
      <c r="N125" t="s">
        <v>14</v>
      </c>
      <c r="O125">
        <v>1</v>
      </c>
      <c r="P125">
        <v>61</v>
      </c>
      <c r="R125">
        <f t="shared" si="21"/>
        <v>61</v>
      </c>
      <c r="T125" t="b">
        <f t="shared" si="23"/>
        <v>0</v>
      </c>
      <c r="V125">
        <f t="shared" si="24"/>
        <v>24</v>
      </c>
      <c r="W125">
        <f t="shared" si="25"/>
        <v>89</v>
      </c>
      <c r="X125">
        <f t="shared" si="26"/>
        <v>151</v>
      </c>
      <c r="Y125">
        <f t="shared" si="27"/>
        <v>111</v>
      </c>
      <c r="Z125">
        <f t="shared" si="28"/>
        <v>0</v>
      </c>
    </row>
    <row r="126" spans="1:26">
      <c r="A126">
        <f t="shared" si="16"/>
        <v>20173</v>
      </c>
      <c r="C126">
        <f>IF(L127&lt;&gt;L126,1,0)</f>
        <v>0</v>
      </c>
      <c r="D126">
        <f>IF(C126=1,E126,0)</f>
        <v>0</v>
      </c>
      <c r="E126">
        <f t="shared" si="17"/>
        <v>520173</v>
      </c>
      <c r="G126">
        <f t="shared" si="22"/>
        <v>23</v>
      </c>
      <c r="H126" t="str">
        <f t="shared" si="18"/>
        <v>2017.11</v>
      </c>
      <c r="I126">
        <f t="shared" si="19"/>
        <v>2017</v>
      </c>
      <c r="J126">
        <f t="shared" si="20"/>
        <v>11</v>
      </c>
      <c r="K126" s="1">
        <v>43040</v>
      </c>
      <c r="L126" t="s">
        <v>17</v>
      </c>
      <c r="M126" t="s">
        <v>12</v>
      </c>
      <c r="N126" t="s">
        <v>14</v>
      </c>
      <c r="O126">
        <v>147</v>
      </c>
      <c r="P126">
        <v>30</v>
      </c>
      <c r="R126">
        <f t="shared" si="21"/>
        <v>4410</v>
      </c>
      <c r="T126" t="b">
        <f t="shared" si="23"/>
        <v>0</v>
      </c>
      <c r="V126">
        <f t="shared" si="24"/>
        <v>24</v>
      </c>
      <c r="W126">
        <f t="shared" si="25"/>
        <v>89</v>
      </c>
      <c r="X126">
        <f t="shared" si="26"/>
        <v>4</v>
      </c>
      <c r="Y126">
        <f t="shared" si="27"/>
        <v>111</v>
      </c>
      <c r="Z126">
        <f t="shared" si="28"/>
        <v>0</v>
      </c>
    </row>
    <row r="127" spans="1:26">
      <c r="A127">
        <f t="shared" si="16"/>
        <v>20053</v>
      </c>
      <c r="C127">
        <f>IF(L128&lt;&gt;L127,1,0)</f>
        <v>0</v>
      </c>
      <c r="D127">
        <f>IF(C127=1,E127,0)</f>
        <v>0</v>
      </c>
      <c r="E127">
        <f t="shared" si="17"/>
        <v>520053</v>
      </c>
      <c r="G127">
        <f t="shared" si="22"/>
        <v>23</v>
      </c>
      <c r="H127" t="str">
        <f t="shared" si="18"/>
        <v>2017.11</v>
      </c>
      <c r="I127">
        <f t="shared" si="19"/>
        <v>2017</v>
      </c>
      <c r="J127">
        <f t="shared" si="20"/>
        <v>11</v>
      </c>
      <c r="K127" s="1">
        <v>43040</v>
      </c>
      <c r="L127" t="s">
        <v>17</v>
      </c>
      <c r="M127" t="s">
        <v>10</v>
      </c>
      <c r="N127" t="s">
        <v>8</v>
      </c>
      <c r="O127">
        <v>15</v>
      </c>
      <c r="P127">
        <v>8</v>
      </c>
      <c r="R127">
        <f t="shared" si="21"/>
        <v>120</v>
      </c>
      <c r="T127" t="b">
        <f t="shared" si="23"/>
        <v>0</v>
      </c>
      <c r="V127">
        <f t="shared" si="24"/>
        <v>39</v>
      </c>
      <c r="W127">
        <f t="shared" si="25"/>
        <v>89</v>
      </c>
      <c r="X127">
        <f t="shared" si="26"/>
        <v>4</v>
      </c>
      <c r="Y127">
        <f t="shared" si="27"/>
        <v>111</v>
      </c>
      <c r="Z127">
        <f t="shared" si="28"/>
        <v>0</v>
      </c>
    </row>
    <row r="128" spans="1:26">
      <c r="A128">
        <f t="shared" si="16"/>
        <v>18541</v>
      </c>
      <c r="C128">
        <f>IF(L129&lt;&gt;L128,1,0)</f>
        <v>0</v>
      </c>
      <c r="D128">
        <f>IF(C128=1,E128,0)</f>
        <v>0</v>
      </c>
      <c r="E128">
        <f t="shared" si="17"/>
        <v>518541</v>
      </c>
      <c r="G128">
        <f t="shared" si="22"/>
        <v>23</v>
      </c>
      <c r="H128" t="str">
        <f t="shared" si="18"/>
        <v>2017.11</v>
      </c>
      <c r="I128">
        <f t="shared" si="19"/>
        <v>2017</v>
      </c>
      <c r="J128">
        <f t="shared" si="20"/>
        <v>11</v>
      </c>
      <c r="K128" s="1">
        <v>43040</v>
      </c>
      <c r="L128" t="s">
        <v>17</v>
      </c>
      <c r="M128" t="s">
        <v>7</v>
      </c>
      <c r="N128" t="s">
        <v>8</v>
      </c>
      <c r="O128">
        <v>24</v>
      </c>
      <c r="P128">
        <v>63</v>
      </c>
      <c r="R128">
        <f t="shared" si="21"/>
        <v>1512</v>
      </c>
      <c r="T128" t="b">
        <f t="shared" si="23"/>
        <v>0</v>
      </c>
      <c r="V128">
        <f t="shared" si="24"/>
        <v>39</v>
      </c>
      <c r="W128">
        <f t="shared" si="25"/>
        <v>89</v>
      </c>
      <c r="X128">
        <f t="shared" si="26"/>
        <v>4</v>
      </c>
      <c r="Y128">
        <f t="shared" si="27"/>
        <v>135</v>
      </c>
      <c r="Z128">
        <f t="shared" si="28"/>
        <v>0</v>
      </c>
    </row>
    <row r="129" spans="1:26">
      <c r="A129">
        <f t="shared" si="16"/>
        <v>18085</v>
      </c>
      <c r="C129">
        <f>IF(L130&lt;&gt;L129,1,0)</f>
        <v>1</v>
      </c>
      <c r="D129">
        <f>IF(C129=1,E129,0)</f>
        <v>518085</v>
      </c>
      <c r="E129">
        <f t="shared" si="17"/>
        <v>518085</v>
      </c>
      <c r="G129">
        <f t="shared" si="22"/>
        <v>23</v>
      </c>
      <c r="H129" t="str">
        <f t="shared" si="18"/>
        <v>2017.11</v>
      </c>
      <c r="I129">
        <f t="shared" si="19"/>
        <v>2017</v>
      </c>
      <c r="J129">
        <f t="shared" si="20"/>
        <v>11</v>
      </c>
      <c r="K129" s="1">
        <v>43040</v>
      </c>
      <c r="L129" t="s">
        <v>17</v>
      </c>
      <c r="M129" t="s">
        <v>11</v>
      </c>
      <c r="N129" t="s">
        <v>8</v>
      </c>
      <c r="O129">
        <v>19</v>
      </c>
      <c r="P129">
        <v>24</v>
      </c>
      <c r="R129">
        <f t="shared" si="21"/>
        <v>456</v>
      </c>
      <c r="T129" t="b">
        <f t="shared" si="23"/>
        <v>0</v>
      </c>
      <c r="V129">
        <f t="shared" si="24"/>
        <v>39</v>
      </c>
      <c r="W129">
        <f t="shared" si="25"/>
        <v>108</v>
      </c>
      <c r="X129">
        <f t="shared" si="26"/>
        <v>4</v>
      </c>
      <c r="Y129">
        <f t="shared" si="27"/>
        <v>135</v>
      </c>
      <c r="Z129">
        <f t="shared" si="28"/>
        <v>0</v>
      </c>
    </row>
    <row r="130" spans="1:26">
      <c r="A130">
        <f t="shared" si="16"/>
        <v>31351</v>
      </c>
      <c r="C130">
        <f>IF(L131&lt;&gt;L130,1,0)</f>
        <v>0</v>
      </c>
      <c r="D130">
        <f>IF(C130=1,E130,0)</f>
        <v>0</v>
      </c>
      <c r="E130">
        <f t="shared" si="17"/>
        <v>531351</v>
      </c>
      <c r="G130">
        <f t="shared" si="22"/>
        <v>23</v>
      </c>
      <c r="H130" t="str">
        <f t="shared" si="18"/>
        <v>2017.11</v>
      </c>
      <c r="I130">
        <f t="shared" si="19"/>
        <v>2017</v>
      </c>
      <c r="J130">
        <f t="shared" si="20"/>
        <v>11</v>
      </c>
      <c r="K130" s="1">
        <v>43064</v>
      </c>
      <c r="L130" t="s">
        <v>18</v>
      </c>
      <c r="M130" t="s">
        <v>7</v>
      </c>
      <c r="N130" t="s">
        <v>14</v>
      </c>
      <c r="O130">
        <v>134</v>
      </c>
      <c r="P130">
        <v>99</v>
      </c>
      <c r="R130">
        <f t="shared" si="21"/>
        <v>13266</v>
      </c>
      <c r="T130" t="b">
        <f t="shared" si="23"/>
        <v>1</v>
      </c>
      <c r="V130">
        <f t="shared" si="24"/>
        <v>39</v>
      </c>
      <c r="W130">
        <f t="shared" si="25"/>
        <v>108</v>
      </c>
      <c r="X130">
        <f t="shared" si="26"/>
        <v>4</v>
      </c>
      <c r="Y130">
        <f t="shared" si="27"/>
        <v>1</v>
      </c>
      <c r="Z130">
        <f t="shared" si="28"/>
        <v>0</v>
      </c>
    </row>
    <row r="131" spans="1:26">
      <c r="A131">
        <f t="shared" ref="A131:A194" si="29">IF(N131="z",A130-R131,A130+R131)</f>
        <v>30895</v>
      </c>
      <c r="C131">
        <f>IF(L132&lt;&gt;L131,1,0)</f>
        <v>1</v>
      </c>
      <c r="D131">
        <f>IF(C131=1,E131,0)</f>
        <v>530895</v>
      </c>
      <c r="E131">
        <f t="shared" ref="E131:E194" si="30">IF(N131="z",E130-R131,E130+R131)</f>
        <v>530895</v>
      </c>
      <c r="G131">
        <f t="shared" si="22"/>
        <v>23</v>
      </c>
      <c r="H131" t="str">
        <f t="shared" ref="H131:H194" si="31">CONCATENATE(I131,".",J131)</f>
        <v>2017.11</v>
      </c>
      <c r="I131">
        <f t="shared" ref="I131:I194" si="32">YEAR(K131)</f>
        <v>2017</v>
      </c>
      <c r="J131">
        <f t="shared" ref="J131:J194" si="33">MONTH(K131)</f>
        <v>11</v>
      </c>
      <c r="K131" s="1">
        <v>43064</v>
      </c>
      <c r="L131" t="s">
        <v>18</v>
      </c>
      <c r="M131" t="s">
        <v>9</v>
      </c>
      <c r="N131" t="s">
        <v>8</v>
      </c>
      <c r="O131">
        <v>12</v>
      </c>
      <c r="P131">
        <v>38</v>
      </c>
      <c r="R131">
        <f t="shared" ref="R131:R194" si="34">O131*P131</f>
        <v>456</v>
      </c>
      <c r="T131" t="b">
        <f t="shared" si="23"/>
        <v>0</v>
      </c>
      <c r="V131">
        <f t="shared" si="24"/>
        <v>39</v>
      </c>
      <c r="W131">
        <f t="shared" si="25"/>
        <v>108</v>
      </c>
      <c r="X131">
        <f t="shared" si="26"/>
        <v>4</v>
      </c>
      <c r="Y131">
        <f t="shared" si="27"/>
        <v>1</v>
      </c>
      <c r="Z131">
        <f t="shared" si="28"/>
        <v>12</v>
      </c>
    </row>
    <row r="132" spans="1:26">
      <c r="A132">
        <f t="shared" si="29"/>
        <v>31015</v>
      </c>
      <c r="C132">
        <f>IF(L133&lt;&gt;L132,1,0)</f>
        <v>0</v>
      </c>
      <c r="D132">
        <f>IF(C132=1,E132,0)</f>
        <v>0</v>
      </c>
      <c r="E132">
        <f t="shared" si="30"/>
        <v>531015</v>
      </c>
      <c r="G132">
        <f t="shared" ref="G132:G195" si="35">IF(H132&lt;&gt;H131,G131+1,G131)</f>
        <v>24</v>
      </c>
      <c r="H132" t="str">
        <f t="shared" si="31"/>
        <v>2017.12</v>
      </c>
      <c r="I132">
        <f t="shared" si="32"/>
        <v>2017</v>
      </c>
      <c r="J132">
        <f t="shared" si="33"/>
        <v>12</v>
      </c>
      <c r="K132" s="1">
        <v>43082</v>
      </c>
      <c r="L132" t="s">
        <v>19</v>
      </c>
      <c r="M132" t="s">
        <v>12</v>
      </c>
      <c r="N132" t="s">
        <v>14</v>
      </c>
      <c r="O132">
        <v>4</v>
      </c>
      <c r="P132">
        <v>30</v>
      </c>
      <c r="R132">
        <f t="shared" si="34"/>
        <v>120</v>
      </c>
      <c r="T132" t="b">
        <f t="shared" ref="T132:T195" si="36">IF(K132-K131-1&gt;20,TRUE,FALSE)</f>
        <v>0</v>
      </c>
      <c r="V132">
        <f t="shared" ref="V132:V195" si="37">IF($M132=V$1,IF($N132="Z",V131+$O132,V131-$O132),V131)</f>
        <v>39</v>
      </c>
      <c r="W132">
        <f t="shared" ref="W132:W195" si="38">IF($M132=W$1,IF($N132="Z",W131+$O132,W131-$O132),W131)</f>
        <v>108</v>
      </c>
      <c r="X132">
        <f t="shared" ref="X132:X195" si="39">IF($M132=X$1,IF($N132="Z",X131+$O132,X131-$O132),X131)</f>
        <v>0</v>
      </c>
      <c r="Y132">
        <f t="shared" ref="Y132:Y195" si="40">IF($M132=Y$1,IF($N132="Z",Y131+$O132,Y131-$O132),Y131)</f>
        <v>1</v>
      </c>
      <c r="Z132">
        <f t="shared" ref="Z132:Z195" si="41">IF($M132=Z$1,IF($N132="Z",Z131+$O132,Z131-$O132),Z131)</f>
        <v>12</v>
      </c>
    </row>
    <row r="133" spans="1:26">
      <c r="A133">
        <f t="shared" si="29"/>
        <v>30807</v>
      </c>
      <c r="C133">
        <f>IF(L134&lt;&gt;L133,1,0)</f>
        <v>0</v>
      </c>
      <c r="D133">
        <f>IF(C133=1,E133,0)</f>
        <v>0</v>
      </c>
      <c r="E133">
        <f t="shared" si="30"/>
        <v>530807</v>
      </c>
      <c r="G133">
        <f t="shared" si="35"/>
        <v>24</v>
      </c>
      <c r="H133" t="str">
        <f t="shared" si="31"/>
        <v>2017.12</v>
      </c>
      <c r="I133">
        <f t="shared" si="32"/>
        <v>2017</v>
      </c>
      <c r="J133">
        <f t="shared" si="33"/>
        <v>12</v>
      </c>
      <c r="K133" s="1">
        <v>43082</v>
      </c>
      <c r="L133" t="s">
        <v>19</v>
      </c>
      <c r="M133" t="s">
        <v>10</v>
      </c>
      <c r="N133" t="s">
        <v>8</v>
      </c>
      <c r="O133">
        <v>26</v>
      </c>
      <c r="P133">
        <v>8</v>
      </c>
      <c r="R133">
        <f t="shared" si="34"/>
        <v>208</v>
      </c>
      <c r="T133" t="b">
        <f t="shared" si="36"/>
        <v>0</v>
      </c>
      <c r="V133">
        <f t="shared" si="37"/>
        <v>65</v>
      </c>
      <c r="W133">
        <f t="shared" si="38"/>
        <v>108</v>
      </c>
      <c r="X133">
        <f t="shared" si="39"/>
        <v>0</v>
      </c>
      <c r="Y133">
        <f t="shared" si="40"/>
        <v>1</v>
      </c>
      <c r="Z133">
        <f t="shared" si="41"/>
        <v>12</v>
      </c>
    </row>
    <row r="134" spans="1:26">
      <c r="A134">
        <f t="shared" si="29"/>
        <v>28299</v>
      </c>
      <c r="C134">
        <f>IF(L135&lt;&gt;L134,1,0)</f>
        <v>1</v>
      </c>
      <c r="D134">
        <f>IF(C134=1,E134,0)</f>
        <v>528299</v>
      </c>
      <c r="E134">
        <f t="shared" si="30"/>
        <v>528299</v>
      </c>
      <c r="G134">
        <f t="shared" si="35"/>
        <v>24</v>
      </c>
      <c r="H134" t="str">
        <f t="shared" si="31"/>
        <v>2017.12</v>
      </c>
      <c r="I134">
        <f t="shared" si="32"/>
        <v>2017</v>
      </c>
      <c r="J134">
        <f t="shared" si="33"/>
        <v>12</v>
      </c>
      <c r="K134" s="1">
        <v>43082</v>
      </c>
      <c r="L134" t="s">
        <v>19</v>
      </c>
      <c r="M134" t="s">
        <v>7</v>
      </c>
      <c r="N134" t="s">
        <v>8</v>
      </c>
      <c r="O134">
        <v>38</v>
      </c>
      <c r="P134">
        <v>66</v>
      </c>
      <c r="R134">
        <f t="shared" si="34"/>
        <v>2508</v>
      </c>
      <c r="T134" t="b">
        <f t="shared" si="36"/>
        <v>0</v>
      </c>
      <c r="V134">
        <f t="shared" si="37"/>
        <v>65</v>
      </c>
      <c r="W134">
        <f t="shared" si="38"/>
        <v>108</v>
      </c>
      <c r="X134">
        <f t="shared" si="39"/>
        <v>0</v>
      </c>
      <c r="Y134">
        <f t="shared" si="40"/>
        <v>39</v>
      </c>
      <c r="Z134">
        <f t="shared" si="41"/>
        <v>12</v>
      </c>
    </row>
    <row r="135" spans="1:26">
      <c r="A135">
        <f t="shared" si="29"/>
        <v>32023</v>
      </c>
      <c r="C135">
        <f>IF(L136&lt;&gt;L135,1,0)</f>
        <v>0</v>
      </c>
      <c r="D135">
        <f>IF(C135=1,E135,0)</f>
        <v>0</v>
      </c>
      <c r="E135">
        <f t="shared" si="30"/>
        <v>532023</v>
      </c>
      <c r="G135">
        <f t="shared" si="35"/>
        <v>25</v>
      </c>
      <c r="H135" t="str">
        <f t="shared" si="31"/>
        <v>2018.1</v>
      </c>
      <c r="I135">
        <f t="shared" si="32"/>
        <v>2018</v>
      </c>
      <c r="J135">
        <f t="shared" si="33"/>
        <v>1</v>
      </c>
      <c r="K135" s="1">
        <v>43104</v>
      </c>
      <c r="L135" t="s">
        <v>20</v>
      </c>
      <c r="M135" t="s">
        <v>7</v>
      </c>
      <c r="N135" t="s">
        <v>14</v>
      </c>
      <c r="O135">
        <v>38</v>
      </c>
      <c r="P135">
        <v>98</v>
      </c>
      <c r="R135">
        <f t="shared" si="34"/>
        <v>3724</v>
      </c>
      <c r="T135" t="b">
        <f t="shared" si="36"/>
        <v>1</v>
      </c>
      <c r="V135">
        <f t="shared" si="37"/>
        <v>65</v>
      </c>
      <c r="W135">
        <f t="shared" si="38"/>
        <v>108</v>
      </c>
      <c r="X135">
        <f t="shared" si="39"/>
        <v>0</v>
      </c>
      <c r="Y135">
        <f t="shared" si="40"/>
        <v>1</v>
      </c>
      <c r="Z135">
        <f t="shared" si="41"/>
        <v>12</v>
      </c>
    </row>
    <row r="136" spans="1:26">
      <c r="A136">
        <f t="shared" si="29"/>
        <v>33651</v>
      </c>
      <c r="C136">
        <f>IF(L137&lt;&gt;L136,1,0)</f>
        <v>0</v>
      </c>
      <c r="D136">
        <f>IF(C136=1,E136,0)</f>
        <v>0</v>
      </c>
      <c r="E136">
        <f t="shared" si="30"/>
        <v>533651</v>
      </c>
      <c r="G136">
        <f t="shared" si="35"/>
        <v>25</v>
      </c>
      <c r="H136" t="str">
        <f t="shared" si="31"/>
        <v>2018.1</v>
      </c>
      <c r="I136">
        <f t="shared" si="32"/>
        <v>2018</v>
      </c>
      <c r="J136">
        <f t="shared" si="33"/>
        <v>1</v>
      </c>
      <c r="K136" s="1">
        <v>43104</v>
      </c>
      <c r="L136" t="s">
        <v>20</v>
      </c>
      <c r="M136" t="s">
        <v>11</v>
      </c>
      <c r="N136" t="s">
        <v>14</v>
      </c>
      <c r="O136">
        <v>44</v>
      </c>
      <c r="P136">
        <v>37</v>
      </c>
      <c r="R136">
        <f t="shared" si="34"/>
        <v>1628</v>
      </c>
      <c r="T136" t="b">
        <f t="shared" si="36"/>
        <v>0</v>
      </c>
      <c r="V136">
        <f t="shared" si="37"/>
        <v>65</v>
      </c>
      <c r="W136">
        <f t="shared" si="38"/>
        <v>64</v>
      </c>
      <c r="X136">
        <f t="shared" si="39"/>
        <v>0</v>
      </c>
      <c r="Y136">
        <f t="shared" si="40"/>
        <v>1</v>
      </c>
      <c r="Z136">
        <f t="shared" si="41"/>
        <v>12</v>
      </c>
    </row>
    <row r="137" spans="1:26">
      <c r="A137">
        <f t="shared" si="29"/>
        <v>33483</v>
      </c>
      <c r="C137">
        <f>IF(L138&lt;&gt;L137,1,0)</f>
        <v>0</v>
      </c>
      <c r="D137">
        <f>IF(C137=1,E137,0)</f>
        <v>0</v>
      </c>
      <c r="E137">
        <f t="shared" si="30"/>
        <v>533483</v>
      </c>
      <c r="G137">
        <f t="shared" si="35"/>
        <v>25</v>
      </c>
      <c r="H137" t="str">
        <f t="shared" si="31"/>
        <v>2018.1</v>
      </c>
      <c r="I137">
        <f t="shared" si="32"/>
        <v>2018</v>
      </c>
      <c r="J137">
        <f t="shared" si="33"/>
        <v>1</v>
      </c>
      <c r="K137" s="1">
        <v>43104</v>
      </c>
      <c r="L137" t="s">
        <v>20</v>
      </c>
      <c r="M137" t="s">
        <v>10</v>
      </c>
      <c r="N137" t="s">
        <v>8</v>
      </c>
      <c r="O137">
        <v>21</v>
      </c>
      <c r="P137">
        <v>8</v>
      </c>
      <c r="R137">
        <f t="shared" si="34"/>
        <v>168</v>
      </c>
      <c r="T137" t="b">
        <f t="shared" si="36"/>
        <v>0</v>
      </c>
      <c r="V137">
        <f t="shared" si="37"/>
        <v>86</v>
      </c>
      <c r="W137">
        <f t="shared" si="38"/>
        <v>64</v>
      </c>
      <c r="X137">
        <f t="shared" si="39"/>
        <v>0</v>
      </c>
      <c r="Y137">
        <f t="shared" si="40"/>
        <v>1</v>
      </c>
      <c r="Z137">
        <f t="shared" si="41"/>
        <v>12</v>
      </c>
    </row>
    <row r="138" spans="1:26">
      <c r="A138">
        <f t="shared" si="29"/>
        <v>33093</v>
      </c>
      <c r="C138">
        <f>IF(L139&lt;&gt;L138,1,0)</f>
        <v>1</v>
      </c>
      <c r="D138">
        <f>IF(C138=1,E138,0)</f>
        <v>533093</v>
      </c>
      <c r="E138">
        <f t="shared" si="30"/>
        <v>533093</v>
      </c>
      <c r="G138">
        <f t="shared" si="35"/>
        <v>25</v>
      </c>
      <c r="H138" t="str">
        <f t="shared" si="31"/>
        <v>2018.1</v>
      </c>
      <c r="I138">
        <f t="shared" si="32"/>
        <v>2018</v>
      </c>
      <c r="J138">
        <f t="shared" si="33"/>
        <v>1</v>
      </c>
      <c r="K138" s="1">
        <v>43104</v>
      </c>
      <c r="L138" t="s">
        <v>20</v>
      </c>
      <c r="M138" t="s">
        <v>9</v>
      </c>
      <c r="N138" t="s">
        <v>8</v>
      </c>
      <c r="O138">
        <v>10</v>
      </c>
      <c r="P138">
        <v>39</v>
      </c>
      <c r="R138">
        <f t="shared" si="34"/>
        <v>390</v>
      </c>
      <c r="T138" t="b">
        <f t="shared" si="36"/>
        <v>0</v>
      </c>
      <c r="V138">
        <f t="shared" si="37"/>
        <v>86</v>
      </c>
      <c r="W138">
        <f t="shared" si="38"/>
        <v>64</v>
      </c>
      <c r="X138">
        <f t="shared" si="39"/>
        <v>0</v>
      </c>
      <c r="Y138">
        <f t="shared" si="40"/>
        <v>1</v>
      </c>
      <c r="Z138">
        <f t="shared" si="41"/>
        <v>22</v>
      </c>
    </row>
    <row r="139" spans="1:26">
      <c r="A139">
        <f t="shared" si="29"/>
        <v>33663</v>
      </c>
      <c r="C139">
        <f>IF(L140&lt;&gt;L139,1,0)</f>
        <v>0</v>
      </c>
      <c r="D139">
        <f>IF(C139=1,E139,0)</f>
        <v>0</v>
      </c>
      <c r="E139">
        <f t="shared" si="30"/>
        <v>533663</v>
      </c>
      <c r="G139">
        <f t="shared" si="35"/>
        <v>25</v>
      </c>
      <c r="H139" t="str">
        <f t="shared" si="31"/>
        <v>2018.1</v>
      </c>
      <c r="I139">
        <f t="shared" si="32"/>
        <v>2018</v>
      </c>
      <c r="J139">
        <f t="shared" si="33"/>
        <v>1</v>
      </c>
      <c r="K139" s="1">
        <v>43129</v>
      </c>
      <c r="L139" t="s">
        <v>21</v>
      </c>
      <c r="M139" t="s">
        <v>11</v>
      </c>
      <c r="N139" t="s">
        <v>14</v>
      </c>
      <c r="O139">
        <v>15</v>
      </c>
      <c r="P139">
        <v>38</v>
      </c>
      <c r="R139">
        <f t="shared" si="34"/>
        <v>570</v>
      </c>
      <c r="T139" t="b">
        <f t="shared" si="36"/>
        <v>1</v>
      </c>
      <c r="V139">
        <f t="shared" si="37"/>
        <v>86</v>
      </c>
      <c r="W139">
        <f t="shared" si="38"/>
        <v>49</v>
      </c>
      <c r="X139">
        <f t="shared" si="39"/>
        <v>0</v>
      </c>
      <c r="Y139">
        <f t="shared" si="40"/>
        <v>1</v>
      </c>
      <c r="Z139">
        <f t="shared" si="41"/>
        <v>22</v>
      </c>
    </row>
    <row r="140" spans="1:26">
      <c r="A140">
        <f t="shared" si="29"/>
        <v>35049</v>
      </c>
      <c r="C140">
        <f>IF(L141&lt;&gt;L140,1,0)</f>
        <v>0</v>
      </c>
      <c r="D140">
        <f>IF(C140=1,E140,0)</f>
        <v>0</v>
      </c>
      <c r="E140">
        <f t="shared" si="30"/>
        <v>535049</v>
      </c>
      <c r="G140">
        <f t="shared" si="35"/>
        <v>25</v>
      </c>
      <c r="H140" t="str">
        <f t="shared" si="31"/>
        <v>2018.1</v>
      </c>
      <c r="I140">
        <f t="shared" si="32"/>
        <v>2018</v>
      </c>
      <c r="J140">
        <f t="shared" si="33"/>
        <v>1</v>
      </c>
      <c r="K140" s="1">
        <v>43129</v>
      </c>
      <c r="L140" t="s">
        <v>21</v>
      </c>
      <c r="M140" t="s">
        <v>9</v>
      </c>
      <c r="N140" t="s">
        <v>14</v>
      </c>
      <c r="O140">
        <v>22</v>
      </c>
      <c r="P140">
        <v>63</v>
      </c>
      <c r="R140">
        <f t="shared" si="34"/>
        <v>1386</v>
      </c>
      <c r="T140" t="b">
        <f t="shared" si="36"/>
        <v>0</v>
      </c>
      <c r="V140">
        <f t="shared" si="37"/>
        <v>86</v>
      </c>
      <c r="W140">
        <f t="shared" si="38"/>
        <v>49</v>
      </c>
      <c r="X140">
        <f t="shared" si="39"/>
        <v>0</v>
      </c>
      <c r="Y140">
        <f t="shared" si="40"/>
        <v>1</v>
      </c>
      <c r="Z140">
        <f t="shared" si="41"/>
        <v>0</v>
      </c>
    </row>
    <row r="141" spans="1:26">
      <c r="A141">
        <f t="shared" si="29"/>
        <v>34509</v>
      </c>
      <c r="C141">
        <f>IF(L142&lt;&gt;L141,1,0)</f>
        <v>0</v>
      </c>
      <c r="D141">
        <f>IF(C141=1,E141,0)</f>
        <v>0</v>
      </c>
      <c r="E141">
        <f t="shared" si="30"/>
        <v>534509</v>
      </c>
      <c r="G141">
        <f t="shared" si="35"/>
        <v>25</v>
      </c>
      <c r="H141" t="str">
        <f t="shared" si="31"/>
        <v>2018.1</v>
      </c>
      <c r="I141">
        <f t="shared" si="32"/>
        <v>2018</v>
      </c>
      <c r="J141">
        <f t="shared" si="33"/>
        <v>1</v>
      </c>
      <c r="K141" s="1">
        <v>43129</v>
      </c>
      <c r="L141" t="s">
        <v>21</v>
      </c>
      <c r="M141" t="s">
        <v>7</v>
      </c>
      <c r="N141" t="s">
        <v>8</v>
      </c>
      <c r="O141">
        <v>9</v>
      </c>
      <c r="P141">
        <v>60</v>
      </c>
      <c r="R141">
        <f t="shared" si="34"/>
        <v>540</v>
      </c>
      <c r="T141" t="b">
        <f t="shared" si="36"/>
        <v>0</v>
      </c>
      <c r="V141">
        <f t="shared" si="37"/>
        <v>86</v>
      </c>
      <c r="W141">
        <f t="shared" si="38"/>
        <v>49</v>
      </c>
      <c r="X141">
        <f t="shared" si="39"/>
        <v>0</v>
      </c>
      <c r="Y141">
        <f t="shared" si="40"/>
        <v>10</v>
      </c>
      <c r="Z141">
        <f t="shared" si="41"/>
        <v>0</v>
      </c>
    </row>
    <row r="142" spans="1:26">
      <c r="A142">
        <f t="shared" si="29"/>
        <v>34395</v>
      </c>
      <c r="C142">
        <f>IF(L143&lt;&gt;L142,1,0)</f>
        <v>0</v>
      </c>
      <c r="D142">
        <f>IF(C142=1,E142,0)</f>
        <v>0</v>
      </c>
      <c r="E142">
        <f t="shared" si="30"/>
        <v>534395</v>
      </c>
      <c r="G142">
        <f t="shared" si="35"/>
        <v>25</v>
      </c>
      <c r="H142" t="str">
        <f t="shared" si="31"/>
        <v>2018.1</v>
      </c>
      <c r="I142">
        <f t="shared" si="32"/>
        <v>2018</v>
      </c>
      <c r="J142">
        <f t="shared" si="33"/>
        <v>1</v>
      </c>
      <c r="K142" s="1">
        <v>43129</v>
      </c>
      <c r="L142" t="s">
        <v>21</v>
      </c>
      <c r="M142" t="s">
        <v>12</v>
      </c>
      <c r="N142" t="s">
        <v>8</v>
      </c>
      <c r="O142">
        <v>6</v>
      </c>
      <c r="P142">
        <v>19</v>
      </c>
      <c r="R142">
        <f t="shared" si="34"/>
        <v>114</v>
      </c>
      <c r="T142" t="b">
        <f t="shared" si="36"/>
        <v>0</v>
      </c>
      <c r="V142">
        <f t="shared" si="37"/>
        <v>86</v>
      </c>
      <c r="W142">
        <f t="shared" si="38"/>
        <v>49</v>
      </c>
      <c r="X142">
        <f t="shared" si="39"/>
        <v>6</v>
      </c>
      <c r="Y142">
        <f t="shared" si="40"/>
        <v>10</v>
      </c>
      <c r="Z142">
        <f t="shared" si="41"/>
        <v>0</v>
      </c>
    </row>
    <row r="143" spans="1:26">
      <c r="A143">
        <f t="shared" si="29"/>
        <v>34363</v>
      </c>
      <c r="C143">
        <f>IF(L144&lt;&gt;L143,1,0)</f>
        <v>1</v>
      </c>
      <c r="D143">
        <f>IF(C143=1,E143,0)</f>
        <v>534363</v>
      </c>
      <c r="E143">
        <f t="shared" si="30"/>
        <v>534363</v>
      </c>
      <c r="G143">
        <f t="shared" si="35"/>
        <v>25</v>
      </c>
      <c r="H143" t="str">
        <f t="shared" si="31"/>
        <v>2018.1</v>
      </c>
      <c r="I143">
        <f t="shared" si="32"/>
        <v>2018</v>
      </c>
      <c r="J143">
        <f t="shared" si="33"/>
        <v>1</v>
      </c>
      <c r="K143" s="1">
        <v>43129</v>
      </c>
      <c r="L143" t="s">
        <v>21</v>
      </c>
      <c r="M143" t="s">
        <v>10</v>
      </c>
      <c r="N143" t="s">
        <v>8</v>
      </c>
      <c r="O143">
        <v>4</v>
      </c>
      <c r="P143">
        <v>8</v>
      </c>
      <c r="R143">
        <f t="shared" si="34"/>
        <v>32</v>
      </c>
      <c r="T143" t="b">
        <f t="shared" si="36"/>
        <v>0</v>
      </c>
      <c r="V143">
        <f t="shared" si="37"/>
        <v>90</v>
      </c>
      <c r="W143">
        <f t="shared" si="38"/>
        <v>49</v>
      </c>
      <c r="X143">
        <f t="shared" si="39"/>
        <v>6</v>
      </c>
      <c r="Y143">
        <f t="shared" si="40"/>
        <v>10</v>
      </c>
      <c r="Z143">
        <f t="shared" si="41"/>
        <v>0</v>
      </c>
    </row>
    <row r="144" spans="1:26">
      <c r="A144">
        <f t="shared" si="29"/>
        <v>34513</v>
      </c>
      <c r="C144">
        <f>IF(L145&lt;&gt;L144,1,0)</f>
        <v>0</v>
      </c>
      <c r="D144">
        <f>IF(C144=1,E144,0)</f>
        <v>0</v>
      </c>
      <c r="E144">
        <f t="shared" si="30"/>
        <v>534513</v>
      </c>
      <c r="G144">
        <f t="shared" si="35"/>
        <v>25</v>
      </c>
      <c r="H144" t="str">
        <f t="shared" si="31"/>
        <v>2018.1</v>
      </c>
      <c r="I144">
        <f t="shared" si="32"/>
        <v>2018</v>
      </c>
      <c r="J144">
        <f t="shared" si="33"/>
        <v>1</v>
      </c>
      <c r="K144" s="1">
        <v>43130</v>
      </c>
      <c r="L144" t="s">
        <v>22</v>
      </c>
      <c r="M144" t="s">
        <v>12</v>
      </c>
      <c r="N144" t="s">
        <v>14</v>
      </c>
      <c r="O144">
        <v>6</v>
      </c>
      <c r="P144">
        <v>25</v>
      </c>
      <c r="R144">
        <f t="shared" si="34"/>
        <v>150</v>
      </c>
      <c r="T144" t="b">
        <f t="shared" si="36"/>
        <v>0</v>
      </c>
      <c r="V144">
        <f t="shared" si="37"/>
        <v>90</v>
      </c>
      <c r="W144">
        <f t="shared" si="38"/>
        <v>49</v>
      </c>
      <c r="X144">
        <f t="shared" si="39"/>
        <v>0</v>
      </c>
      <c r="Y144">
        <f t="shared" si="40"/>
        <v>10</v>
      </c>
      <c r="Z144">
        <f t="shared" si="41"/>
        <v>0</v>
      </c>
    </row>
    <row r="145" spans="1:26">
      <c r="A145">
        <f t="shared" si="29"/>
        <v>30721</v>
      </c>
      <c r="C145">
        <f>IF(L146&lt;&gt;L145,1,0)</f>
        <v>1</v>
      </c>
      <c r="D145">
        <f>IF(C145=1,E145,0)</f>
        <v>530721</v>
      </c>
      <c r="E145">
        <f t="shared" si="30"/>
        <v>530721</v>
      </c>
      <c r="G145">
        <f t="shared" si="35"/>
        <v>25</v>
      </c>
      <c r="H145" t="str">
        <f t="shared" si="31"/>
        <v>2018.1</v>
      </c>
      <c r="I145">
        <f t="shared" si="32"/>
        <v>2018</v>
      </c>
      <c r="J145">
        <f t="shared" si="33"/>
        <v>1</v>
      </c>
      <c r="K145" s="1">
        <v>43130</v>
      </c>
      <c r="L145" t="s">
        <v>22</v>
      </c>
      <c r="M145" t="s">
        <v>7</v>
      </c>
      <c r="N145" t="s">
        <v>8</v>
      </c>
      <c r="O145">
        <v>48</v>
      </c>
      <c r="P145">
        <v>79</v>
      </c>
      <c r="R145">
        <f t="shared" si="34"/>
        <v>3792</v>
      </c>
      <c r="T145" t="b">
        <f t="shared" si="36"/>
        <v>0</v>
      </c>
      <c r="V145">
        <f t="shared" si="37"/>
        <v>90</v>
      </c>
      <c r="W145">
        <f t="shared" si="38"/>
        <v>49</v>
      </c>
      <c r="X145">
        <f t="shared" si="39"/>
        <v>0</v>
      </c>
      <c r="Y145">
        <f t="shared" si="40"/>
        <v>58</v>
      </c>
      <c r="Z145">
        <f t="shared" si="41"/>
        <v>0</v>
      </c>
    </row>
    <row r="146" spans="1:26">
      <c r="A146">
        <f t="shared" si="29"/>
        <v>29293</v>
      </c>
      <c r="C146">
        <f>IF(L147&lt;&gt;L146,1,0)</f>
        <v>0</v>
      </c>
      <c r="D146">
        <f>IF(C146=1,E146,0)</f>
        <v>0</v>
      </c>
      <c r="E146">
        <f t="shared" si="30"/>
        <v>529293</v>
      </c>
      <c r="G146">
        <f t="shared" si="35"/>
        <v>26</v>
      </c>
      <c r="H146" t="str">
        <f t="shared" si="31"/>
        <v>2018.2</v>
      </c>
      <c r="I146">
        <f t="shared" si="32"/>
        <v>2018</v>
      </c>
      <c r="J146">
        <f t="shared" si="33"/>
        <v>2</v>
      </c>
      <c r="K146" s="1">
        <v>43147</v>
      </c>
      <c r="L146" t="s">
        <v>6</v>
      </c>
      <c r="M146" t="s">
        <v>9</v>
      </c>
      <c r="N146" t="s">
        <v>8</v>
      </c>
      <c r="O146">
        <v>34</v>
      </c>
      <c r="P146">
        <v>42</v>
      </c>
      <c r="R146">
        <f t="shared" si="34"/>
        <v>1428</v>
      </c>
      <c r="T146" t="b">
        <f t="shared" si="36"/>
        <v>0</v>
      </c>
      <c r="V146">
        <f t="shared" si="37"/>
        <v>90</v>
      </c>
      <c r="W146">
        <f t="shared" si="38"/>
        <v>49</v>
      </c>
      <c r="X146">
        <f t="shared" si="39"/>
        <v>0</v>
      </c>
      <c r="Y146">
        <f t="shared" si="40"/>
        <v>58</v>
      </c>
      <c r="Z146">
        <f t="shared" si="41"/>
        <v>34</v>
      </c>
    </row>
    <row r="147" spans="1:26">
      <c r="A147">
        <f t="shared" si="29"/>
        <v>31008</v>
      </c>
      <c r="C147">
        <f>IF(L148&lt;&gt;L147,1,0)</f>
        <v>0</v>
      </c>
      <c r="D147">
        <f>IF(C147=1,E147,0)</f>
        <v>0</v>
      </c>
      <c r="E147">
        <f t="shared" si="30"/>
        <v>531008</v>
      </c>
      <c r="G147">
        <f t="shared" si="35"/>
        <v>26</v>
      </c>
      <c r="H147" t="str">
        <f t="shared" si="31"/>
        <v>2018.2</v>
      </c>
      <c r="I147">
        <f t="shared" si="32"/>
        <v>2018</v>
      </c>
      <c r="J147">
        <f t="shared" si="33"/>
        <v>2</v>
      </c>
      <c r="K147" s="1">
        <v>43147</v>
      </c>
      <c r="L147" t="s">
        <v>6</v>
      </c>
      <c r="M147" t="s">
        <v>11</v>
      </c>
      <c r="N147" t="s">
        <v>14</v>
      </c>
      <c r="O147">
        <v>49</v>
      </c>
      <c r="P147">
        <v>35</v>
      </c>
      <c r="R147">
        <f t="shared" si="34"/>
        <v>1715</v>
      </c>
      <c r="T147" t="b">
        <f t="shared" si="36"/>
        <v>0</v>
      </c>
      <c r="V147">
        <f t="shared" si="37"/>
        <v>90</v>
      </c>
      <c r="W147">
        <f t="shared" si="38"/>
        <v>0</v>
      </c>
      <c r="X147">
        <f t="shared" si="39"/>
        <v>0</v>
      </c>
      <c r="Y147">
        <f t="shared" si="40"/>
        <v>58</v>
      </c>
      <c r="Z147">
        <f t="shared" si="41"/>
        <v>34</v>
      </c>
    </row>
    <row r="148" spans="1:26">
      <c r="A148">
        <f t="shared" si="29"/>
        <v>30928</v>
      </c>
      <c r="C148">
        <f>IF(L149&lt;&gt;L148,1,0)</f>
        <v>0</v>
      </c>
      <c r="D148">
        <f>IF(C148=1,E148,0)</f>
        <v>0</v>
      </c>
      <c r="E148">
        <f t="shared" si="30"/>
        <v>530928</v>
      </c>
      <c r="G148">
        <f t="shared" si="35"/>
        <v>26</v>
      </c>
      <c r="H148" t="str">
        <f t="shared" si="31"/>
        <v>2018.2</v>
      </c>
      <c r="I148">
        <f t="shared" si="32"/>
        <v>2018</v>
      </c>
      <c r="J148">
        <f t="shared" si="33"/>
        <v>2</v>
      </c>
      <c r="K148" s="1">
        <v>43147</v>
      </c>
      <c r="L148" t="s">
        <v>6</v>
      </c>
      <c r="M148" t="s">
        <v>10</v>
      </c>
      <c r="N148" t="s">
        <v>8</v>
      </c>
      <c r="O148">
        <v>10</v>
      </c>
      <c r="P148">
        <v>8</v>
      </c>
      <c r="R148">
        <f t="shared" si="34"/>
        <v>80</v>
      </c>
      <c r="T148" t="b">
        <f t="shared" si="36"/>
        <v>0</v>
      </c>
      <c r="V148">
        <f t="shared" si="37"/>
        <v>100</v>
      </c>
      <c r="W148">
        <f t="shared" si="38"/>
        <v>0</v>
      </c>
      <c r="X148">
        <f t="shared" si="39"/>
        <v>0</v>
      </c>
      <c r="Y148">
        <f t="shared" si="40"/>
        <v>58</v>
      </c>
      <c r="Z148">
        <f t="shared" si="41"/>
        <v>34</v>
      </c>
    </row>
    <row r="149" spans="1:26">
      <c r="A149">
        <f t="shared" si="29"/>
        <v>29941</v>
      </c>
      <c r="C149">
        <f>IF(L150&lt;&gt;L149,1,0)</f>
        <v>0</v>
      </c>
      <c r="D149">
        <f>IF(C149=1,E149,0)</f>
        <v>0</v>
      </c>
      <c r="E149">
        <f t="shared" si="30"/>
        <v>529941</v>
      </c>
      <c r="G149">
        <f t="shared" si="35"/>
        <v>26</v>
      </c>
      <c r="H149" t="str">
        <f t="shared" si="31"/>
        <v>2018.2</v>
      </c>
      <c r="I149">
        <f t="shared" si="32"/>
        <v>2018</v>
      </c>
      <c r="J149">
        <f t="shared" si="33"/>
        <v>2</v>
      </c>
      <c r="K149" s="1">
        <v>43147</v>
      </c>
      <c r="L149" t="s">
        <v>6</v>
      </c>
      <c r="M149" t="s">
        <v>12</v>
      </c>
      <c r="N149" t="s">
        <v>8</v>
      </c>
      <c r="O149">
        <v>47</v>
      </c>
      <c r="P149">
        <v>21</v>
      </c>
      <c r="R149">
        <f t="shared" si="34"/>
        <v>987</v>
      </c>
      <c r="T149" t="b">
        <f t="shared" si="36"/>
        <v>0</v>
      </c>
      <c r="V149">
        <f t="shared" si="37"/>
        <v>100</v>
      </c>
      <c r="W149">
        <f t="shared" si="38"/>
        <v>0</v>
      </c>
      <c r="X149">
        <f t="shared" si="39"/>
        <v>47</v>
      </c>
      <c r="Y149">
        <f t="shared" si="40"/>
        <v>58</v>
      </c>
      <c r="Z149">
        <f t="shared" si="41"/>
        <v>34</v>
      </c>
    </row>
    <row r="150" spans="1:26">
      <c r="A150">
        <f t="shared" si="29"/>
        <v>26773</v>
      </c>
      <c r="C150">
        <f>IF(L151&lt;&gt;L150,1,0)</f>
        <v>1</v>
      </c>
      <c r="D150">
        <f>IF(C150=1,E150,0)</f>
        <v>526773</v>
      </c>
      <c r="E150">
        <f t="shared" si="30"/>
        <v>526773</v>
      </c>
      <c r="G150">
        <f t="shared" si="35"/>
        <v>26</v>
      </c>
      <c r="H150" t="str">
        <f t="shared" si="31"/>
        <v>2018.2</v>
      </c>
      <c r="I150">
        <f t="shared" si="32"/>
        <v>2018</v>
      </c>
      <c r="J150">
        <f t="shared" si="33"/>
        <v>2</v>
      </c>
      <c r="K150" s="1">
        <v>43147</v>
      </c>
      <c r="L150" t="s">
        <v>6</v>
      </c>
      <c r="M150" t="s">
        <v>7</v>
      </c>
      <c r="N150" t="s">
        <v>8</v>
      </c>
      <c r="O150">
        <v>48</v>
      </c>
      <c r="P150">
        <v>66</v>
      </c>
      <c r="R150">
        <f t="shared" si="34"/>
        <v>3168</v>
      </c>
      <c r="T150" t="b">
        <f t="shared" si="36"/>
        <v>0</v>
      </c>
      <c r="V150">
        <f t="shared" si="37"/>
        <v>100</v>
      </c>
      <c r="W150">
        <f t="shared" si="38"/>
        <v>0</v>
      </c>
      <c r="X150">
        <f t="shared" si="39"/>
        <v>47</v>
      </c>
      <c r="Y150">
        <f t="shared" si="40"/>
        <v>106</v>
      </c>
      <c r="Z150">
        <f t="shared" si="41"/>
        <v>34</v>
      </c>
    </row>
    <row r="151" spans="1:26">
      <c r="A151">
        <f t="shared" si="29"/>
        <v>28745</v>
      </c>
      <c r="C151">
        <f>IF(L152&lt;&gt;L151,1,0)</f>
        <v>0</v>
      </c>
      <c r="D151">
        <f>IF(C151=1,E151,0)</f>
        <v>0</v>
      </c>
      <c r="E151">
        <f t="shared" si="30"/>
        <v>528745</v>
      </c>
      <c r="G151">
        <f t="shared" si="35"/>
        <v>27</v>
      </c>
      <c r="H151" t="str">
        <f t="shared" si="31"/>
        <v>2018.3</v>
      </c>
      <c r="I151">
        <f t="shared" si="32"/>
        <v>2018</v>
      </c>
      <c r="J151">
        <f t="shared" si="33"/>
        <v>3</v>
      </c>
      <c r="K151" s="1">
        <v>43162</v>
      </c>
      <c r="L151" t="s">
        <v>13</v>
      </c>
      <c r="M151" t="s">
        <v>9</v>
      </c>
      <c r="N151" t="s">
        <v>14</v>
      </c>
      <c r="O151">
        <v>34</v>
      </c>
      <c r="P151">
        <v>58</v>
      </c>
      <c r="R151">
        <f t="shared" si="34"/>
        <v>1972</v>
      </c>
      <c r="T151" t="b">
        <f t="shared" si="36"/>
        <v>0</v>
      </c>
      <c r="V151">
        <f t="shared" si="37"/>
        <v>100</v>
      </c>
      <c r="W151">
        <f t="shared" si="38"/>
        <v>0</v>
      </c>
      <c r="X151">
        <f t="shared" si="39"/>
        <v>47</v>
      </c>
      <c r="Y151">
        <f t="shared" si="40"/>
        <v>106</v>
      </c>
      <c r="Z151">
        <f t="shared" si="41"/>
        <v>0</v>
      </c>
    </row>
    <row r="152" spans="1:26">
      <c r="A152">
        <f t="shared" si="29"/>
        <v>28700</v>
      </c>
      <c r="C152">
        <f>IF(L153&lt;&gt;L152,1,0)</f>
        <v>1</v>
      </c>
      <c r="D152">
        <f>IF(C152=1,E152,0)</f>
        <v>528700</v>
      </c>
      <c r="E152">
        <f t="shared" si="30"/>
        <v>528700</v>
      </c>
      <c r="G152">
        <f t="shared" si="35"/>
        <v>27</v>
      </c>
      <c r="H152" t="str">
        <f t="shared" si="31"/>
        <v>2018.3</v>
      </c>
      <c r="I152">
        <f t="shared" si="32"/>
        <v>2018</v>
      </c>
      <c r="J152">
        <f t="shared" si="33"/>
        <v>3</v>
      </c>
      <c r="K152" s="1">
        <v>43162</v>
      </c>
      <c r="L152" t="s">
        <v>13</v>
      </c>
      <c r="M152" t="s">
        <v>10</v>
      </c>
      <c r="N152" t="s">
        <v>8</v>
      </c>
      <c r="O152">
        <v>5</v>
      </c>
      <c r="P152">
        <v>9</v>
      </c>
      <c r="R152">
        <f t="shared" si="34"/>
        <v>45</v>
      </c>
      <c r="T152" t="b">
        <f t="shared" si="36"/>
        <v>0</v>
      </c>
      <c r="V152">
        <f t="shared" si="37"/>
        <v>105</v>
      </c>
      <c r="W152">
        <f t="shared" si="38"/>
        <v>0</v>
      </c>
      <c r="X152">
        <f t="shared" si="39"/>
        <v>47</v>
      </c>
      <c r="Y152">
        <f t="shared" si="40"/>
        <v>106</v>
      </c>
      <c r="Z152">
        <f t="shared" si="41"/>
        <v>0</v>
      </c>
    </row>
    <row r="153" spans="1:26">
      <c r="A153">
        <f t="shared" si="29"/>
        <v>30080</v>
      </c>
      <c r="C153">
        <f>IF(L154&lt;&gt;L153,1,0)</f>
        <v>0</v>
      </c>
      <c r="D153">
        <f>IF(C153=1,E153,0)</f>
        <v>0</v>
      </c>
      <c r="E153">
        <f t="shared" si="30"/>
        <v>530080</v>
      </c>
      <c r="G153">
        <f t="shared" si="35"/>
        <v>27</v>
      </c>
      <c r="H153" t="str">
        <f t="shared" si="31"/>
        <v>2018.3</v>
      </c>
      <c r="I153">
        <f t="shared" si="32"/>
        <v>2018</v>
      </c>
      <c r="J153">
        <f t="shared" si="33"/>
        <v>3</v>
      </c>
      <c r="K153" s="1">
        <v>43181</v>
      </c>
      <c r="L153" t="s">
        <v>15</v>
      </c>
      <c r="M153" t="s">
        <v>12</v>
      </c>
      <c r="N153" t="s">
        <v>14</v>
      </c>
      <c r="O153">
        <v>46</v>
      </c>
      <c r="P153">
        <v>30</v>
      </c>
      <c r="R153">
        <f t="shared" si="34"/>
        <v>1380</v>
      </c>
      <c r="T153" t="b">
        <f t="shared" si="36"/>
        <v>0</v>
      </c>
      <c r="V153">
        <f t="shared" si="37"/>
        <v>105</v>
      </c>
      <c r="W153">
        <f t="shared" si="38"/>
        <v>0</v>
      </c>
      <c r="X153">
        <f t="shared" si="39"/>
        <v>1</v>
      </c>
      <c r="Y153">
        <f t="shared" si="40"/>
        <v>106</v>
      </c>
      <c r="Z153">
        <f t="shared" si="41"/>
        <v>0</v>
      </c>
    </row>
    <row r="154" spans="1:26">
      <c r="A154">
        <f t="shared" si="29"/>
        <v>26895</v>
      </c>
      <c r="C154">
        <f>IF(L155&lt;&gt;L154,1,0)</f>
        <v>0</v>
      </c>
      <c r="D154">
        <f>IF(C154=1,E154,0)</f>
        <v>0</v>
      </c>
      <c r="E154">
        <f t="shared" si="30"/>
        <v>526895</v>
      </c>
      <c r="G154">
        <f t="shared" si="35"/>
        <v>27</v>
      </c>
      <c r="H154" t="str">
        <f t="shared" si="31"/>
        <v>2018.3</v>
      </c>
      <c r="I154">
        <f t="shared" si="32"/>
        <v>2018</v>
      </c>
      <c r="J154">
        <f t="shared" si="33"/>
        <v>3</v>
      </c>
      <c r="K154" s="1">
        <v>43181</v>
      </c>
      <c r="L154" t="s">
        <v>15</v>
      </c>
      <c r="M154" t="s">
        <v>7</v>
      </c>
      <c r="N154" t="s">
        <v>8</v>
      </c>
      <c r="O154">
        <v>49</v>
      </c>
      <c r="P154">
        <v>65</v>
      </c>
      <c r="R154">
        <f t="shared" si="34"/>
        <v>3185</v>
      </c>
      <c r="T154" t="b">
        <f t="shared" si="36"/>
        <v>0</v>
      </c>
      <c r="V154">
        <f t="shared" si="37"/>
        <v>105</v>
      </c>
      <c r="W154">
        <f t="shared" si="38"/>
        <v>0</v>
      </c>
      <c r="X154">
        <f t="shared" si="39"/>
        <v>1</v>
      </c>
      <c r="Y154">
        <f t="shared" si="40"/>
        <v>155</v>
      </c>
      <c r="Z154">
        <f t="shared" si="41"/>
        <v>0</v>
      </c>
    </row>
    <row r="155" spans="1:26">
      <c r="A155">
        <f t="shared" si="29"/>
        <v>26767</v>
      </c>
      <c r="C155">
        <f>IF(L156&lt;&gt;L155,1,0)</f>
        <v>1</v>
      </c>
      <c r="D155">
        <f>IF(C155=1,E155,0)</f>
        <v>526767</v>
      </c>
      <c r="E155">
        <f t="shared" si="30"/>
        <v>526767</v>
      </c>
      <c r="G155">
        <f t="shared" si="35"/>
        <v>27</v>
      </c>
      <c r="H155" t="str">
        <f t="shared" si="31"/>
        <v>2018.3</v>
      </c>
      <c r="I155">
        <f t="shared" si="32"/>
        <v>2018</v>
      </c>
      <c r="J155">
        <f t="shared" si="33"/>
        <v>3</v>
      </c>
      <c r="K155" s="1">
        <v>43181</v>
      </c>
      <c r="L155" t="s">
        <v>15</v>
      </c>
      <c r="M155" t="s">
        <v>10</v>
      </c>
      <c r="N155" t="s">
        <v>8</v>
      </c>
      <c r="O155">
        <v>16</v>
      </c>
      <c r="P155">
        <v>8</v>
      </c>
      <c r="R155">
        <f t="shared" si="34"/>
        <v>128</v>
      </c>
      <c r="T155" t="b">
        <f t="shared" si="36"/>
        <v>0</v>
      </c>
      <c r="V155">
        <f t="shared" si="37"/>
        <v>121</v>
      </c>
      <c r="W155">
        <f t="shared" si="38"/>
        <v>0</v>
      </c>
      <c r="X155">
        <f t="shared" si="39"/>
        <v>1</v>
      </c>
      <c r="Y155">
        <f t="shared" si="40"/>
        <v>155</v>
      </c>
      <c r="Z155">
        <f t="shared" si="41"/>
        <v>0</v>
      </c>
    </row>
    <row r="156" spans="1:26">
      <c r="A156">
        <f t="shared" si="29"/>
        <v>26582</v>
      </c>
      <c r="C156">
        <f>IF(L157&lt;&gt;L156,1,0)</f>
        <v>0</v>
      </c>
      <c r="D156">
        <f>IF(C156=1,E156,0)</f>
        <v>0</v>
      </c>
      <c r="E156">
        <f t="shared" si="30"/>
        <v>526582</v>
      </c>
      <c r="G156">
        <f t="shared" si="35"/>
        <v>28</v>
      </c>
      <c r="H156" t="str">
        <f t="shared" si="31"/>
        <v>2018.4</v>
      </c>
      <c r="I156">
        <f t="shared" si="32"/>
        <v>2018</v>
      </c>
      <c r="J156">
        <f t="shared" si="33"/>
        <v>4</v>
      </c>
      <c r="K156" s="1">
        <v>43207</v>
      </c>
      <c r="L156" t="s">
        <v>16</v>
      </c>
      <c r="M156" t="s">
        <v>9</v>
      </c>
      <c r="N156" t="s">
        <v>8</v>
      </c>
      <c r="O156">
        <v>5</v>
      </c>
      <c r="P156">
        <v>37</v>
      </c>
      <c r="R156">
        <f t="shared" si="34"/>
        <v>185</v>
      </c>
      <c r="T156" t="b">
        <f t="shared" si="36"/>
        <v>1</v>
      </c>
      <c r="V156">
        <f t="shared" si="37"/>
        <v>121</v>
      </c>
      <c r="W156">
        <f t="shared" si="38"/>
        <v>0</v>
      </c>
      <c r="X156">
        <f t="shared" si="39"/>
        <v>1</v>
      </c>
      <c r="Y156">
        <f t="shared" si="40"/>
        <v>155</v>
      </c>
      <c r="Z156">
        <f t="shared" si="41"/>
        <v>5</v>
      </c>
    </row>
    <row r="157" spans="1:26">
      <c r="A157">
        <f t="shared" si="29"/>
        <v>26614</v>
      </c>
      <c r="C157">
        <f>IF(L158&lt;&gt;L157,1,0)</f>
        <v>0</v>
      </c>
      <c r="D157">
        <f>IF(C157=1,E157,0)</f>
        <v>0</v>
      </c>
      <c r="E157">
        <f t="shared" si="30"/>
        <v>526614</v>
      </c>
      <c r="G157">
        <f t="shared" si="35"/>
        <v>28</v>
      </c>
      <c r="H157" t="str">
        <f t="shared" si="31"/>
        <v>2018.4</v>
      </c>
      <c r="I157">
        <f t="shared" si="32"/>
        <v>2018</v>
      </c>
      <c r="J157">
        <f t="shared" si="33"/>
        <v>4</v>
      </c>
      <c r="K157" s="1">
        <v>43207</v>
      </c>
      <c r="L157" t="s">
        <v>16</v>
      </c>
      <c r="M157" t="s">
        <v>12</v>
      </c>
      <c r="N157" t="s">
        <v>14</v>
      </c>
      <c r="O157">
        <v>1</v>
      </c>
      <c r="P157">
        <v>32</v>
      </c>
      <c r="R157">
        <f t="shared" si="34"/>
        <v>32</v>
      </c>
      <c r="T157" t="b">
        <f t="shared" si="36"/>
        <v>0</v>
      </c>
      <c r="V157">
        <f t="shared" si="37"/>
        <v>121</v>
      </c>
      <c r="W157">
        <f t="shared" si="38"/>
        <v>0</v>
      </c>
      <c r="X157">
        <f t="shared" si="39"/>
        <v>0</v>
      </c>
      <c r="Y157">
        <f t="shared" si="40"/>
        <v>155</v>
      </c>
      <c r="Z157">
        <f t="shared" si="41"/>
        <v>5</v>
      </c>
    </row>
    <row r="158" spans="1:26">
      <c r="A158">
        <f t="shared" si="29"/>
        <v>26376</v>
      </c>
      <c r="C158">
        <f>IF(L159&lt;&gt;L158,1,0)</f>
        <v>0</v>
      </c>
      <c r="D158">
        <f>IF(C158=1,E158,0)</f>
        <v>0</v>
      </c>
      <c r="E158">
        <f t="shared" si="30"/>
        <v>526376</v>
      </c>
      <c r="G158">
        <f t="shared" si="35"/>
        <v>28</v>
      </c>
      <c r="H158" t="str">
        <f t="shared" si="31"/>
        <v>2018.4</v>
      </c>
      <c r="I158">
        <f t="shared" si="32"/>
        <v>2018</v>
      </c>
      <c r="J158">
        <f t="shared" si="33"/>
        <v>4</v>
      </c>
      <c r="K158" s="1">
        <v>43207</v>
      </c>
      <c r="L158" t="s">
        <v>16</v>
      </c>
      <c r="M158" t="s">
        <v>10</v>
      </c>
      <c r="N158" t="s">
        <v>8</v>
      </c>
      <c r="O158">
        <v>34</v>
      </c>
      <c r="P158">
        <v>7</v>
      </c>
      <c r="R158">
        <f t="shared" si="34"/>
        <v>238</v>
      </c>
      <c r="T158" t="b">
        <f t="shared" si="36"/>
        <v>0</v>
      </c>
      <c r="V158">
        <f t="shared" si="37"/>
        <v>155</v>
      </c>
      <c r="W158">
        <f t="shared" si="38"/>
        <v>0</v>
      </c>
      <c r="X158">
        <f t="shared" si="39"/>
        <v>0</v>
      </c>
      <c r="Y158">
        <f t="shared" si="40"/>
        <v>155</v>
      </c>
      <c r="Z158">
        <f t="shared" si="41"/>
        <v>5</v>
      </c>
    </row>
    <row r="159" spans="1:26">
      <c r="A159">
        <f t="shared" si="29"/>
        <v>24665</v>
      </c>
      <c r="C159">
        <f>IF(L160&lt;&gt;L159,1,0)</f>
        <v>1</v>
      </c>
      <c r="D159">
        <f>IF(C159=1,E159,0)</f>
        <v>524665</v>
      </c>
      <c r="E159">
        <f t="shared" si="30"/>
        <v>524665</v>
      </c>
      <c r="G159">
        <f t="shared" si="35"/>
        <v>28</v>
      </c>
      <c r="H159" t="str">
        <f t="shared" si="31"/>
        <v>2018.4</v>
      </c>
      <c r="I159">
        <f t="shared" si="32"/>
        <v>2018</v>
      </c>
      <c r="J159">
        <f t="shared" si="33"/>
        <v>4</v>
      </c>
      <c r="K159" s="1">
        <v>43207</v>
      </c>
      <c r="L159" t="s">
        <v>16</v>
      </c>
      <c r="M159" t="s">
        <v>7</v>
      </c>
      <c r="N159" t="s">
        <v>8</v>
      </c>
      <c r="O159">
        <v>29</v>
      </c>
      <c r="P159">
        <v>59</v>
      </c>
      <c r="R159">
        <f t="shared" si="34"/>
        <v>1711</v>
      </c>
      <c r="T159" t="b">
        <f t="shared" si="36"/>
        <v>0</v>
      </c>
      <c r="V159">
        <f t="shared" si="37"/>
        <v>155</v>
      </c>
      <c r="W159">
        <f t="shared" si="38"/>
        <v>0</v>
      </c>
      <c r="X159">
        <f t="shared" si="39"/>
        <v>0</v>
      </c>
      <c r="Y159">
        <f t="shared" si="40"/>
        <v>184</v>
      </c>
      <c r="Z159">
        <f t="shared" si="41"/>
        <v>5</v>
      </c>
    </row>
    <row r="160" spans="1:26">
      <c r="A160">
        <f t="shared" si="29"/>
        <v>23849</v>
      </c>
      <c r="C160">
        <f>IF(L161&lt;&gt;L160,1,0)</f>
        <v>0</v>
      </c>
      <c r="D160">
        <f>IF(C160=1,E160,0)</f>
        <v>0</v>
      </c>
      <c r="E160">
        <f t="shared" si="30"/>
        <v>523849</v>
      </c>
      <c r="G160">
        <f t="shared" si="35"/>
        <v>29</v>
      </c>
      <c r="H160" t="str">
        <f t="shared" si="31"/>
        <v>2018.5</v>
      </c>
      <c r="I160">
        <f t="shared" si="32"/>
        <v>2018</v>
      </c>
      <c r="J160">
        <f t="shared" si="33"/>
        <v>5</v>
      </c>
      <c r="K160" s="1">
        <v>43228</v>
      </c>
      <c r="L160" t="s">
        <v>17</v>
      </c>
      <c r="M160" t="s">
        <v>11</v>
      </c>
      <c r="N160" t="s">
        <v>8</v>
      </c>
      <c r="O160">
        <v>34</v>
      </c>
      <c r="P160">
        <v>24</v>
      </c>
      <c r="R160">
        <f t="shared" si="34"/>
        <v>816</v>
      </c>
      <c r="T160" t="b">
        <f t="shared" si="36"/>
        <v>0</v>
      </c>
      <c r="V160">
        <f t="shared" si="37"/>
        <v>155</v>
      </c>
      <c r="W160">
        <f t="shared" si="38"/>
        <v>34</v>
      </c>
      <c r="X160">
        <f t="shared" si="39"/>
        <v>0</v>
      </c>
      <c r="Y160">
        <f t="shared" si="40"/>
        <v>184</v>
      </c>
      <c r="Z160">
        <f t="shared" si="41"/>
        <v>5</v>
      </c>
    </row>
    <row r="161" spans="1:28">
      <c r="A161">
        <f t="shared" si="29"/>
        <v>23309</v>
      </c>
      <c r="C161">
        <f>IF(L162&lt;&gt;L161,1,0)</f>
        <v>0</v>
      </c>
      <c r="D161">
        <f>IF(C161=1,E161,0)</f>
        <v>0</v>
      </c>
      <c r="E161">
        <f t="shared" si="30"/>
        <v>523309</v>
      </c>
      <c r="G161">
        <f t="shared" si="35"/>
        <v>29</v>
      </c>
      <c r="H161" t="str">
        <f t="shared" si="31"/>
        <v>2018.5</v>
      </c>
      <c r="I161">
        <f t="shared" si="32"/>
        <v>2018</v>
      </c>
      <c r="J161">
        <f t="shared" si="33"/>
        <v>5</v>
      </c>
      <c r="K161" s="1">
        <v>43228</v>
      </c>
      <c r="L161" t="s">
        <v>17</v>
      </c>
      <c r="M161" t="s">
        <v>12</v>
      </c>
      <c r="N161" t="s">
        <v>8</v>
      </c>
      <c r="O161">
        <v>27</v>
      </c>
      <c r="P161">
        <v>20</v>
      </c>
      <c r="R161">
        <f t="shared" si="34"/>
        <v>540</v>
      </c>
      <c r="T161" t="b">
        <f t="shared" si="36"/>
        <v>0</v>
      </c>
      <c r="V161">
        <f t="shared" si="37"/>
        <v>155</v>
      </c>
      <c r="W161">
        <f t="shared" si="38"/>
        <v>34</v>
      </c>
      <c r="X161">
        <f t="shared" si="39"/>
        <v>27</v>
      </c>
      <c r="Y161">
        <f t="shared" si="40"/>
        <v>184</v>
      </c>
      <c r="Z161">
        <f t="shared" si="41"/>
        <v>5</v>
      </c>
    </row>
    <row r="162" spans="1:28">
      <c r="A162">
        <f t="shared" si="29"/>
        <v>22989</v>
      </c>
      <c r="C162">
        <f>IF(L163&lt;&gt;L162,1,0)</f>
        <v>1</v>
      </c>
      <c r="D162">
        <f>IF(C162=1,E162,0)</f>
        <v>522989</v>
      </c>
      <c r="E162">
        <f t="shared" si="30"/>
        <v>522989</v>
      </c>
      <c r="G162">
        <f t="shared" si="35"/>
        <v>29</v>
      </c>
      <c r="H162" t="str">
        <f t="shared" si="31"/>
        <v>2018.5</v>
      </c>
      <c r="I162">
        <f t="shared" si="32"/>
        <v>2018</v>
      </c>
      <c r="J162">
        <f t="shared" si="33"/>
        <v>5</v>
      </c>
      <c r="K162" s="1">
        <v>43228</v>
      </c>
      <c r="L162" t="s">
        <v>17</v>
      </c>
      <c r="M162" t="s">
        <v>10</v>
      </c>
      <c r="N162" t="s">
        <v>8</v>
      </c>
      <c r="O162">
        <v>40</v>
      </c>
      <c r="P162">
        <v>8</v>
      </c>
      <c r="R162">
        <f t="shared" si="34"/>
        <v>320</v>
      </c>
      <c r="T162" t="b">
        <f t="shared" si="36"/>
        <v>0</v>
      </c>
      <c r="V162">
        <f t="shared" si="37"/>
        <v>195</v>
      </c>
      <c r="W162">
        <f t="shared" si="38"/>
        <v>34</v>
      </c>
      <c r="X162">
        <f t="shared" si="39"/>
        <v>27</v>
      </c>
      <c r="Y162">
        <f t="shared" si="40"/>
        <v>184</v>
      </c>
      <c r="Z162">
        <f t="shared" si="41"/>
        <v>5</v>
      </c>
    </row>
    <row r="163" spans="1:28">
      <c r="A163">
        <f t="shared" si="29"/>
        <v>41205</v>
      </c>
      <c r="C163">
        <f>IF(L164&lt;&gt;L163,1,0)</f>
        <v>0</v>
      </c>
      <c r="D163">
        <f>IF(C163=1,E163,0)</f>
        <v>0</v>
      </c>
      <c r="E163">
        <f t="shared" si="30"/>
        <v>541205</v>
      </c>
      <c r="G163">
        <f t="shared" si="35"/>
        <v>30</v>
      </c>
      <c r="H163" t="str">
        <f t="shared" si="31"/>
        <v>2018.6</v>
      </c>
      <c r="I163">
        <f t="shared" si="32"/>
        <v>2018</v>
      </c>
      <c r="J163">
        <f t="shared" si="33"/>
        <v>6</v>
      </c>
      <c r="K163" s="1">
        <v>43252</v>
      </c>
      <c r="L163" t="s">
        <v>18</v>
      </c>
      <c r="M163" t="s">
        <v>7</v>
      </c>
      <c r="N163" t="s">
        <v>14</v>
      </c>
      <c r="O163">
        <v>184</v>
      </c>
      <c r="P163">
        <v>99</v>
      </c>
      <c r="R163">
        <f t="shared" si="34"/>
        <v>18216</v>
      </c>
      <c r="T163" t="b">
        <f t="shared" si="36"/>
        <v>1</v>
      </c>
      <c r="V163">
        <f t="shared" si="37"/>
        <v>195</v>
      </c>
      <c r="W163">
        <f t="shared" si="38"/>
        <v>34</v>
      </c>
      <c r="X163">
        <f t="shared" si="39"/>
        <v>27</v>
      </c>
      <c r="Y163">
        <f t="shared" si="40"/>
        <v>0</v>
      </c>
      <c r="Z163">
        <f t="shared" si="41"/>
        <v>5</v>
      </c>
    </row>
    <row r="164" spans="1:28">
      <c r="A164">
        <f t="shared" si="29"/>
        <v>39381</v>
      </c>
      <c r="C164">
        <f>IF(L165&lt;&gt;L164,1,0)</f>
        <v>0</v>
      </c>
      <c r="D164">
        <f>IF(C164=1,E164,0)</f>
        <v>0</v>
      </c>
      <c r="E164">
        <f t="shared" si="30"/>
        <v>539381</v>
      </c>
      <c r="G164">
        <f t="shared" si="35"/>
        <v>30</v>
      </c>
      <c r="H164" t="str">
        <f t="shared" si="31"/>
        <v>2018.6</v>
      </c>
      <c r="I164">
        <f t="shared" si="32"/>
        <v>2018</v>
      </c>
      <c r="J164">
        <f t="shared" si="33"/>
        <v>6</v>
      </c>
      <c r="K164" s="1">
        <v>43252</v>
      </c>
      <c r="L164" t="s">
        <v>18</v>
      </c>
      <c r="M164" t="s">
        <v>9</v>
      </c>
      <c r="N164" t="s">
        <v>8</v>
      </c>
      <c r="O164">
        <v>48</v>
      </c>
      <c r="P164">
        <v>38</v>
      </c>
      <c r="R164">
        <f t="shared" si="34"/>
        <v>1824</v>
      </c>
      <c r="T164" t="b">
        <f t="shared" si="36"/>
        <v>0</v>
      </c>
      <c r="V164">
        <f t="shared" si="37"/>
        <v>195</v>
      </c>
      <c r="W164">
        <f t="shared" si="38"/>
        <v>34</v>
      </c>
      <c r="X164">
        <f t="shared" si="39"/>
        <v>27</v>
      </c>
      <c r="Y164">
        <f t="shared" si="40"/>
        <v>0</v>
      </c>
      <c r="Z164">
        <f t="shared" si="41"/>
        <v>53</v>
      </c>
    </row>
    <row r="165" spans="1:28">
      <c r="A165">
        <f t="shared" si="29"/>
        <v>38898</v>
      </c>
      <c r="C165">
        <f>IF(L166&lt;&gt;L165,1,0)</f>
        <v>1</v>
      </c>
      <c r="D165">
        <f>IF(C165=1,E165,0)</f>
        <v>538898</v>
      </c>
      <c r="E165">
        <f t="shared" si="30"/>
        <v>538898</v>
      </c>
      <c r="G165">
        <f t="shared" si="35"/>
        <v>30</v>
      </c>
      <c r="H165" t="str">
        <f t="shared" si="31"/>
        <v>2018.6</v>
      </c>
      <c r="I165">
        <f t="shared" si="32"/>
        <v>2018</v>
      </c>
      <c r="J165">
        <f t="shared" si="33"/>
        <v>6</v>
      </c>
      <c r="K165" s="1">
        <v>43252</v>
      </c>
      <c r="L165" t="s">
        <v>18</v>
      </c>
      <c r="M165" t="s">
        <v>11</v>
      </c>
      <c r="N165" t="s">
        <v>8</v>
      </c>
      <c r="O165">
        <v>21</v>
      </c>
      <c r="P165">
        <v>23</v>
      </c>
      <c r="R165">
        <f t="shared" si="34"/>
        <v>483</v>
      </c>
      <c r="T165" t="b">
        <f t="shared" si="36"/>
        <v>0</v>
      </c>
      <c r="V165">
        <f t="shared" si="37"/>
        <v>195</v>
      </c>
      <c r="W165">
        <f t="shared" si="38"/>
        <v>55</v>
      </c>
      <c r="X165">
        <f t="shared" si="39"/>
        <v>27</v>
      </c>
      <c r="Y165">
        <f t="shared" si="40"/>
        <v>0</v>
      </c>
      <c r="Z165">
        <f t="shared" si="41"/>
        <v>53</v>
      </c>
    </row>
    <row r="166" spans="1:28">
      <c r="A166">
        <f t="shared" si="29"/>
        <v>35796</v>
      </c>
      <c r="C166">
        <f>IF(L167&lt;&gt;L166,1,0)</f>
        <v>0</v>
      </c>
      <c r="D166">
        <f>IF(C166=1,E166,0)</f>
        <v>0</v>
      </c>
      <c r="E166">
        <f t="shared" si="30"/>
        <v>535796</v>
      </c>
      <c r="G166">
        <f t="shared" si="35"/>
        <v>30</v>
      </c>
      <c r="H166" t="str">
        <f t="shared" si="31"/>
        <v>2018.6</v>
      </c>
      <c r="I166">
        <f t="shared" si="32"/>
        <v>2018</v>
      </c>
      <c r="J166">
        <f t="shared" si="33"/>
        <v>6</v>
      </c>
      <c r="K166" s="1">
        <v>43270</v>
      </c>
      <c r="L166" t="s">
        <v>19</v>
      </c>
      <c r="M166" t="s">
        <v>7</v>
      </c>
      <c r="N166" t="s">
        <v>8</v>
      </c>
      <c r="O166">
        <v>47</v>
      </c>
      <c r="P166">
        <v>66</v>
      </c>
      <c r="R166">
        <f t="shared" si="34"/>
        <v>3102</v>
      </c>
      <c r="T166" t="b">
        <f t="shared" si="36"/>
        <v>0</v>
      </c>
      <c r="V166">
        <f t="shared" si="37"/>
        <v>195</v>
      </c>
      <c r="W166">
        <f t="shared" si="38"/>
        <v>55</v>
      </c>
      <c r="X166">
        <f t="shared" si="39"/>
        <v>27</v>
      </c>
      <c r="Y166">
        <f t="shared" si="40"/>
        <v>47</v>
      </c>
      <c r="Z166">
        <f t="shared" si="41"/>
        <v>53</v>
      </c>
    </row>
    <row r="167" spans="1:28">
      <c r="A167">
        <f t="shared" si="29"/>
        <v>35646</v>
      </c>
      <c r="C167">
        <f>IF(L168&lt;&gt;L167,1,0)</f>
        <v>0</v>
      </c>
      <c r="D167">
        <f>IF(C167=1,E167,0)</f>
        <v>0</v>
      </c>
      <c r="E167">
        <f t="shared" si="30"/>
        <v>535646</v>
      </c>
      <c r="G167">
        <f t="shared" si="35"/>
        <v>30</v>
      </c>
      <c r="H167" t="str">
        <f t="shared" si="31"/>
        <v>2018.6</v>
      </c>
      <c r="I167">
        <f t="shared" si="32"/>
        <v>2018</v>
      </c>
      <c r="J167">
        <f t="shared" si="33"/>
        <v>6</v>
      </c>
      <c r="K167" s="1">
        <v>43270</v>
      </c>
      <c r="L167" t="s">
        <v>19</v>
      </c>
      <c r="M167" t="s">
        <v>11</v>
      </c>
      <c r="N167" t="s">
        <v>8</v>
      </c>
      <c r="O167">
        <v>6</v>
      </c>
      <c r="P167">
        <v>25</v>
      </c>
      <c r="R167">
        <f t="shared" si="34"/>
        <v>150</v>
      </c>
      <c r="T167" t="b">
        <f t="shared" si="36"/>
        <v>0</v>
      </c>
      <c r="V167">
        <f t="shared" si="37"/>
        <v>195</v>
      </c>
      <c r="W167">
        <f t="shared" si="38"/>
        <v>61</v>
      </c>
      <c r="X167">
        <f t="shared" si="39"/>
        <v>27</v>
      </c>
      <c r="Y167">
        <f t="shared" si="40"/>
        <v>47</v>
      </c>
      <c r="Z167">
        <f t="shared" si="41"/>
        <v>53</v>
      </c>
    </row>
    <row r="168" spans="1:28">
      <c r="A168">
        <f t="shared" si="29"/>
        <v>33719</v>
      </c>
      <c r="C168">
        <f>IF(L169&lt;&gt;L168,1,0)</f>
        <v>1</v>
      </c>
      <c r="D168">
        <f>IF(C168=1,E168,0)</f>
        <v>533719</v>
      </c>
      <c r="E168">
        <f t="shared" si="30"/>
        <v>533719</v>
      </c>
      <c r="G168">
        <f t="shared" si="35"/>
        <v>30</v>
      </c>
      <c r="H168" t="str">
        <f t="shared" si="31"/>
        <v>2018.6</v>
      </c>
      <c r="I168">
        <f t="shared" si="32"/>
        <v>2018</v>
      </c>
      <c r="J168">
        <f t="shared" si="33"/>
        <v>6</v>
      </c>
      <c r="K168" s="1">
        <v>43270</v>
      </c>
      <c r="L168" t="s">
        <v>19</v>
      </c>
      <c r="M168" t="s">
        <v>9</v>
      </c>
      <c r="N168" t="s">
        <v>8</v>
      </c>
      <c r="O168">
        <v>47</v>
      </c>
      <c r="P168">
        <v>41</v>
      </c>
      <c r="R168">
        <f t="shared" si="34"/>
        <v>1927</v>
      </c>
      <c r="T168" t="b">
        <f t="shared" si="36"/>
        <v>0</v>
      </c>
      <c r="V168">
        <f t="shared" si="37"/>
        <v>195</v>
      </c>
      <c r="W168">
        <f t="shared" si="38"/>
        <v>61</v>
      </c>
      <c r="X168">
        <f t="shared" si="39"/>
        <v>27</v>
      </c>
      <c r="Y168">
        <f t="shared" si="40"/>
        <v>47</v>
      </c>
      <c r="Z168">
        <f t="shared" si="41"/>
        <v>100</v>
      </c>
    </row>
    <row r="169" spans="1:28">
      <c r="A169">
        <f t="shared" si="29"/>
        <v>36023</v>
      </c>
      <c r="C169">
        <f>IF(L170&lt;&gt;L169,1,0)</f>
        <v>0</v>
      </c>
      <c r="D169">
        <f>IF(C169=1,E169,0)</f>
        <v>0</v>
      </c>
      <c r="E169">
        <f t="shared" si="30"/>
        <v>536023</v>
      </c>
      <c r="G169">
        <f t="shared" si="35"/>
        <v>31</v>
      </c>
      <c r="H169" t="str">
        <f t="shared" si="31"/>
        <v>2018.7</v>
      </c>
      <c r="I169">
        <f t="shared" si="32"/>
        <v>2018</v>
      </c>
      <c r="J169">
        <f t="shared" si="33"/>
        <v>7</v>
      </c>
      <c r="K169" s="1">
        <v>43292</v>
      </c>
      <c r="L169" t="s">
        <v>20</v>
      </c>
      <c r="M169" t="s">
        <v>10</v>
      </c>
      <c r="N169" t="s">
        <v>14</v>
      </c>
      <c r="O169">
        <v>192</v>
      </c>
      <c r="P169">
        <v>12</v>
      </c>
      <c r="R169">
        <f t="shared" si="34"/>
        <v>2304</v>
      </c>
      <c r="T169" t="b">
        <f t="shared" si="36"/>
        <v>1</v>
      </c>
      <c r="V169">
        <f t="shared" si="37"/>
        <v>3</v>
      </c>
      <c r="W169">
        <f t="shared" si="38"/>
        <v>61</v>
      </c>
      <c r="X169">
        <f t="shared" si="39"/>
        <v>27</v>
      </c>
      <c r="Y169">
        <f t="shared" si="40"/>
        <v>47</v>
      </c>
      <c r="Z169">
        <f t="shared" si="41"/>
        <v>100</v>
      </c>
    </row>
    <row r="170" spans="1:28">
      <c r="A170">
        <f t="shared" si="29"/>
        <v>37799</v>
      </c>
      <c r="C170">
        <f>IF(L171&lt;&gt;L170,1,0)</f>
        <v>0</v>
      </c>
      <c r="D170">
        <f>IF(C170=1,E170,0)</f>
        <v>0</v>
      </c>
      <c r="E170">
        <f t="shared" si="30"/>
        <v>537799</v>
      </c>
      <c r="G170">
        <f t="shared" si="35"/>
        <v>31</v>
      </c>
      <c r="H170" t="str">
        <f t="shared" si="31"/>
        <v>2018.7</v>
      </c>
      <c r="I170">
        <f t="shared" si="32"/>
        <v>2018</v>
      </c>
      <c r="J170">
        <f t="shared" si="33"/>
        <v>7</v>
      </c>
      <c r="K170" s="1">
        <v>43292</v>
      </c>
      <c r="L170" t="s">
        <v>20</v>
      </c>
      <c r="M170" t="s">
        <v>11</v>
      </c>
      <c r="N170" t="s">
        <v>14</v>
      </c>
      <c r="O170">
        <v>48</v>
      </c>
      <c r="P170">
        <v>37</v>
      </c>
      <c r="R170">
        <f t="shared" si="34"/>
        <v>1776</v>
      </c>
      <c r="T170" t="b">
        <f t="shared" si="36"/>
        <v>0</v>
      </c>
      <c r="V170">
        <f t="shared" si="37"/>
        <v>3</v>
      </c>
      <c r="W170">
        <f t="shared" si="38"/>
        <v>13</v>
      </c>
      <c r="X170">
        <f t="shared" si="39"/>
        <v>27</v>
      </c>
      <c r="Y170">
        <f t="shared" si="40"/>
        <v>47</v>
      </c>
      <c r="Z170">
        <f t="shared" si="41"/>
        <v>100</v>
      </c>
    </row>
    <row r="171" spans="1:28">
      <c r="A171">
        <f t="shared" si="29"/>
        <v>36683</v>
      </c>
      <c r="C171">
        <f>IF(L172&lt;&gt;L171,1,0)</f>
        <v>0</v>
      </c>
      <c r="D171">
        <f>IF(C171=1,E171,0)</f>
        <v>0</v>
      </c>
      <c r="E171">
        <f t="shared" si="30"/>
        <v>536683</v>
      </c>
      <c r="G171">
        <f t="shared" si="35"/>
        <v>31</v>
      </c>
      <c r="H171" t="str">
        <f t="shared" si="31"/>
        <v>2018.7</v>
      </c>
      <c r="I171">
        <f t="shared" si="32"/>
        <v>2018</v>
      </c>
      <c r="J171">
        <f t="shared" si="33"/>
        <v>7</v>
      </c>
      <c r="K171" s="1">
        <v>43292</v>
      </c>
      <c r="L171" t="s">
        <v>20</v>
      </c>
      <c r="M171" t="s">
        <v>7</v>
      </c>
      <c r="N171" t="s">
        <v>8</v>
      </c>
      <c r="O171">
        <v>18</v>
      </c>
      <c r="P171">
        <v>62</v>
      </c>
      <c r="R171">
        <f t="shared" si="34"/>
        <v>1116</v>
      </c>
      <c r="T171" t="b">
        <f t="shared" si="36"/>
        <v>0</v>
      </c>
      <c r="V171">
        <f t="shared" si="37"/>
        <v>3</v>
      </c>
      <c r="W171">
        <f t="shared" si="38"/>
        <v>13</v>
      </c>
      <c r="X171">
        <f t="shared" si="39"/>
        <v>27</v>
      </c>
      <c r="Y171">
        <f t="shared" si="40"/>
        <v>65</v>
      </c>
      <c r="Z171">
        <f t="shared" si="41"/>
        <v>100</v>
      </c>
    </row>
    <row r="172" spans="1:28">
      <c r="A172">
        <f t="shared" si="29"/>
        <v>35708</v>
      </c>
      <c r="C172">
        <f>IF(L173&lt;&gt;L172,1,0)</f>
        <v>0</v>
      </c>
      <c r="D172">
        <f>IF(C172=1,E172,0)</f>
        <v>0</v>
      </c>
      <c r="E172">
        <f t="shared" si="30"/>
        <v>535708</v>
      </c>
      <c r="G172">
        <f t="shared" si="35"/>
        <v>31</v>
      </c>
      <c r="H172" t="str">
        <f t="shared" si="31"/>
        <v>2018.7</v>
      </c>
      <c r="I172">
        <f t="shared" si="32"/>
        <v>2018</v>
      </c>
      <c r="J172">
        <f t="shared" si="33"/>
        <v>7</v>
      </c>
      <c r="K172" s="1">
        <v>43292</v>
      </c>
      <c r="L172" t="s">
        <v>20</v>
      </c>
      <c r="M172" t="s">
        <v>9</v>
      </c>
      <c r="N172" t="s">
        <v>8</v>
      </c>
      <c r="O172">
        <v>25</v>
      </c>
      <c r="P172">
        <v>39</v>
      </c>
      <c r="R172">
        <f t="shared" si="34"/>
        <v>975</v>
      </c>
      <c r="T172" t="b">
        <f t="shared" si="36"/>
        <v>0</v>
      </c>
      <c r="V172">
        <f t="shared" si="37"/>
        <v>3</v>
      </c>
      <c r="W172">
        <f t="shared" si="38"/>
        <v>13</v>
      </c>
      <c r="X172">
        <f t="shared" si="39"/>
        <v>27</v>
      </c>
      <c r="Y172">
        <f t="shared" si="40"/>
        <v>65</v>
      </c>
      <c r="Z172">
        <f t="shared" si="41"/>
        <v>125</v>
      </c>
      <c r="AA172" s="6" t="s">
        <v>30</v>
      </c>
      <c r="AB172" s="7" t="s">
        <v>31</v>
      </c>
    </row>
    <row r="173" spans="1:28">
      <c r="A173">
        <f t="shared" si="29"/>
        <v>35668</v>
      </c>
      <c r="C173">
        <f>IF(L174&lt;&gt;L173,1,0)</f>
        <v>1</v>
      </c>
      <c r="D173">
        <f>IF(C173=1,E173,0)</f>
        <v>535668</v>
      </c>
      <c r="E173">
        <f t="shared" si="30"/>
        <v>535668</v>
      </c>
      <c r="G173">
        <f t="shared" si="35"/>
        <v>31</v>
      </c>
      <c r="H173" t="str">
        <f t="shared" si="31"/>
        <v>2018.7</v>
      </c>
      <c r="I173">
        <f t="shared" si="32"/>
        <v>2018</v>
      </c>
      <c r="J173">
        <f t="shared" si="33"/>
        <v>7</v>
      </c>
      <c r="K173" s="1">
        <v>43292</v>
      </c>
      <c r="L173" t="s">
        <v>20</v>
      </c>
      <c r="M173" t="s">
        <v>12</v>
      </c>
      <c r="N173" t="s">
        <v>8</v>
      </c>
      <c r="O173">
        <v>2</v>
      </c>
      <c r="P173">
        <v>20</v>
      </c>
      <c r="R173">
        <f t="shared" si="34"/>
        <v>40</v>
      </c>
      <c r="T173" t="b">
        <f t="shared" si="36"/>
        <v>0</v>
      </c>
      <c r="V173" s="5">
        <f t="shared" si="37"/>
        <v>3</v>
      </c>
      <c r="W173" s="5">
        <f t="shared" si="38"/>
        <v>13</v>
      </c>
      <c r="X173" s="5">
        <f t="shared" si="39"/>
        <v>29</v>
      </c>
      <c r="Y173" s="5">
        <f t="shared" si="40"/>
        <v>65</v>
      </c>
      <c r="Z173" s="5">
        <f t="shared" si="41"/>
        <v>125</v>
      </c>
      <c r="AA173" s="6">
        <f>MAX(V173:Z173)</f>
        <v>125</v>
      </c>
      <c r="AB173" s="7">
        <f>MIN(V173:Z173)</f>
        <v>3</v>
      </c>
    </row>
    <row r="174" spans="1:28">
      <c r="A174">
        <f t="shared" si="29"/>
        <v>36162</v>
      </c>
      <c r="C174">
        <f>IF(L175&lt;&gt;L174,1,0)</f>
        <v>0</v>
      </c>
      <c r="D174">
        <f>IF(C174=1,E174,0)</f>
        <v>0</v>
      </c>
      <c r="E174">
        <f t="shared" si="30"/>
        <v>536162</v>
      </c>
      <c r="G174">
        <f t="shared" si="35"/>
        <v>32</v>
      </c>
      <c r="H174" t="str">
        <f t="shared" si="31"/>
        <v>2018.8</v>
      </c>
      <c r="I174">
        <f t="shared" si="32"/>
        <v>2018</v>
      </c>
      <c r="J174">
        <f t="shared" si="33"/>
        <v>8</v>
      </c>
      <c r="K174" s="1">
        <v>43317</v>
      </c>
      <c r="L174" t="s">
        <v>21</v>
      </c>
      <c r="M174" t="s">
        <v>11</v>
      </c>
      <c r="N174" t="s">
        <v>14</v>
      </c>
      <c r="O174">
        <v>13</v>
      </c>
      <c r="P174">
        <v>38</v>
      </c>
      <c r="R174">
        <f t="shared" si="34"/>
        <v>494</v>
      </c>
      <c r="T174" t="b">
        <f t="shared" si="36"/>
        <v>1</v>
      </c>
      <c r="V174">
        <f t="shared" si="37"/>
        <v>3</v>
      </c>
      <c r="W174">
        <f t="shared" si="38"/>
        <v>0</v>
      </c>
      <c r="X174">
        <f t="shared" si="39"/>
        <v>29</v>
      </c>
      <c r="Y174">
        <f t="shared" si="40"/>
        <v>65</v>
      </c>
      <c r="Z174">
        <f t="shared" si="41"/>
        <v>125</v>
      </c>
    </row>
    <row r="175" spans="1:28">
      <c r="A175">
        <f t="shared" si="29"/>
        <v>43785</v>
      </c>
      <c r="C175">
        <f>IF(L176&lt;&gt;L175,1,0)</f>
        <v>0</v>
      </c>
      <c r="D175">
        <f>IF(C175=1,E175,0)</f>
        <v>0</v>
      </c>
      <c r="E175">
        <f t="shared" si="30"/>
        <v>543785</v>
      </c>
      <c r="G175">
        <f t="shared" si="35"/>
        <v>32</v>
      </c>
      <c r="H175" t="str">
        <f t="shared" si="31"/>
        <v>2018.8</v>
      </c>
      <c r="I175">
        <f t="shared" si="32"/>
        <v>2018</v>
      </c>
      <c r="J175">
        <f t="shared" si="33"/>
        <v>8</v>
      </c>
      <c r="K175" s="1">
        <v>43317</v>
      </c>
      <c r="L175" t="s">
        <v>21</v>
      </c>
      <c r="M175" t="s">
        <v>9</v>
      </c>
      <c r="N175" t="s">
        <v>14</v>
      </c>
      <c r="O175">
        <v>121</v>
      </c>
      <c r="P175">
        <v>63</v>
      </c>
      <c r="R175">
        <f t="shared" si="34"/>
        <v>7623</v>
      </c>
      <c r="T175" t="b">
        <f t="shared" si="36"/>
        <v>0</v>
      </c>
      <c r="V175">
        <f t="shared" si="37"/>
        <v>3</v>
      </c>
      <c r="W175">
        <f t="shared" si="38"/>
        <v>0</v>
      </c>
      <c r="X175">
        <f t="shared" si="39"/>
        <v>29</v>
      </c>
      <c r="Y175">
        <f t="shared" si="40"/>
        <v>65</v>
      </c>
      <c r="Z175">
        <f t="shared" si="41"/>
        <v>4</v>
      </c>
    </row>
    <row r="176" spans="1:28">
      <c r="A176">
        <f t="shared" si="29"/>
        <v>43215</v>
      </c>
      <c r="C176">
        <f>IF(L177&lt;&gt;L176,1,0)</f>
        <v>0</v>
      </c>
      <c r="D176">
        <f>IF(C176=1,E176,0)</f>
        <v>0</v>
      </c>
      <c r="E176">
        <f t="shared" si="30"/>
        <v>543215</v>
      </c>
      <c r="G176">
        <f t="shared" si="35"/>
        <v>32</v>
      </c>
      <c r="H176" t="str">
        <f t="shared" si="31"/>
        <v>2018.8</v>
      </c>
      <c r="I176">
        <f t="shared" si="32"/>
        <v>2018</v>
      </c>
      <c r="J176">
        <f t="shared" si="33"/>
        <v>8</v>
      </c>
      <c r="K176" s="1">
        <v>43317</v>
      </c>
      <c r="L176" t="s">
        <v>21</v>
      </c>
      <c r="M176" t="s">
        <v>12</v>
      </c>
      <c r="N176" t="s">
        <v>8</v>
      </c>
      <c r="O176">
        <v>30</v>
      </c>
      <c r="P176">
        <v>19</v>
      </c>
      <c r="R176">
        <f t="shared" si="34"/>
        <v>570</v>
      </c>
      <c r="T176" t="b">
        <f t="shared" si="36"/>
        <v>0</v>
      </c>
      <c r="V176">
        <f t="shared" si="37"/>
        <v>3</v>
      </c>
      <c r="W176">
        <f t="shared" si="38"/>
        <v>0</v>
      </c>
      <c r="X176">
        <f t="shared" si="39"/>
        <v>59</v>
      </c>
      <c r="Y176">
        <f t="shared" si="40"/>
        <v>65</v>
      </c>
      <c r="Z176">
        <f t="shared" si="41"/>
        <v>4</v>
      </c>
    </row>
    <row r="177" spans="1:26">
      <c r="A177">
        <f t="shared" si="29"/>
        <v>42847</v>
      </c>
      <c r="C177">
        <f>IF(L178&lt;&gt;L177,1,0)</f>
        <v>1</v>
      </c>
      <c r="D177">
        <f>IF(C177=1,E177,0)</f>
        <v>542847</v>
      </c>
      <c r="E177">
        <f t="shared" si="30"/>
        <v>542847</v>
      </c>
      <c r="G177">
        <f t="shared" si="35"/>
        <v>32</v>
      </c>
      <c r="H177" t="str">
        <f t="shared" si="31"/>
        <v>2018.8</v>
      </c>
      <c r="I177">
        <f t="shared" si="32"/>
        <v>2018</v>
      </c>
      <c r="J177">
        <f t="shared" si="33"/>
        <v>8</v>
      </c>
      <c r="K177" s="1">
        <v>43317</v>
      </c>
      <c r="L177" t="s">
        <v>21</v>
      </c>
      <c r="M177" t="s">
        <v>10</v>
      </c>
      <c r="N177" t="s">
        <v>8</v>
      </c>
      <c r="O177">
        <v>46</v>
      </c>
      <c r="P177">
        <v>8</v>
      </c>
      <c r="R177">
        <f t="shared" si="34"/>
        <v>368</v>
      </c>
      <c r="T177" t="b">
        <f t="shared" si="36"/>
        <v>0</v>
      </c>
      <c r="V177">
        <f t="shared" si="37"/>
        <v>49</v>
      </c>
      <c r="W177">
        <f t="shared" si="38"/>
        <v>0</v>
      </c>
      <c r="X177">
        <f t="shared" si="39"/>
        <v>59</v>
      </c>
      <c r="Y177">
        <f t="shared" si="40"/>
        <v>65</v>
      </c>
      <c r="Z177">
        <f t="shared" si="41"/>
        <v>4</v>
      </c>
    </row>
    <row r="178" spans="1:26">
      <c r="A178">
        <f t="shared" si="29"/>
        <v>43386</v>
      </c>
      <c r="C178">
        <f>IF(L179&lt;&gt;L178,1,0)</f>
        <v>0</v>
      </c>
      <c r="D178">
        <f>IF(C178=1,E178,0)</f>
        <v>0</v>
      </c>
      <c r="E178">
        <f t="shared" si="30"/>
        <v>543386</v>
      </c>
      <c r="G178">
        <f t="shared" si="35"/>
        <v>32</v>
      </c>
      <c r="H178" t="str">
        <f t="shared" si="31"/>
        <v>2018.8</v>
      </c>
      <c r="I178">
        <f t="shared" si="32"/>
        <v>2018</v>
      </c>
      <c r="J178">
        <f t="shared" si="33"/>
        <v>8</v>
      </c>
      <c r="K178" s="1">
        <v>43330</v>
      </c>
      <c r="L178" t="s">
        <v>22</v>
      </c>
      <c r="M178" t="s">
        <v>10</v>
      </c>
      <c r="N178" t="s">
        <v>14</v>
      </c>
      <c r="O178">
        <v>49</v>
      </c>
      <c r="P178">
        <v>11</v>
      </c>
      <c r="R178">
        <f t="shared" si="34"/>
        <v>539</v>
      </c>
      <c r="T178" t="b">
        <f t="shared" si="36"/>
        <v>0</v>
      </c>
      <c r="V178">
        <f t="shared" si="37"/>
        <v>0</v>
      </c>
      <c r="W178">
        <f t="shared" si="38"/>
        <v>0</v>
      </c>
      <c r="X178">
        <f t="shared" si="39"/>
        <v>59</v>
      </c>
      <c r="Y178">
        <f t="shared" si="40"/>
        <v>65</v>
      </c>
      <c r="Z178">
        <f t="shared" si="41"/>
        <v>4</v>
      </c>
    </row>
    <row r="179" spans="1:26">
      <c r="A179">
        <f t="shared" si="29"/>
        <v>48876</v>
      </c>
      <c r="C179">
        <f>IF(L180&lt;&gt;L179,1,0)</f>
        <v>0</v>
      </c>
      <c r="D179">
        <f>IF(C179=1,E179,0)</f>
        <v>0</v>
      </c>
      <c r="E179">
        <f t="shared" si="30"/>
        <v>548876</v>
      </c>
      <c r="G179">
        <f t="shared" si="35"/>
        <v>32</v>
      </c>
      <c r="H179" t="str">
        <f t="shared" si="31"/>
        <v>2018.8</v>
      </c>
      <c r="I179">
        <f t="shared" si="32"/>
        <v>2018</v>
      </c>
      <c r="J179">
        <f t="shared" si="33"/>
        <v>8</v>
      </c>
      <c r="K179" s="1">
        <v>43330</v>
      </c>
      <c r="L179" t="s">
        <v>22</v>
      </c>
      <c r="M179" t="s">
        <v>7</v>
      </c>
      <c r="N179" t="s">
        <v>14</v>
      </c>
      <c r="O179">
        <v>61</v>
      </c>
      <c r="P179">
        <v>90</v>
      </c>
      <c r="R179">
        <f t="shared" si="34"/>
        <v>5490</v>
      </c>
      <c r="T179" t="b">
        <f t="shared" si="36"/>
        <v>0</v>
      </c>
      <c r="V179">
        <f t="shared" si="37"/>
        <v>0</v>
      </c>
      <c r="W179">
        <f t="shared" si="38"/>
        <v>0</v>
      </c>
      <c r="X179">
        <f t="shared" si="39"/>
        <v>59</v>
      </c>
      <c r="Y179">
        <f t="shared" si="40"/>
        <v>4</v>
      </c>
      <c r="Z179">
        <f t="shared" si="41"/>
        <v>4</v>
      </c>
    </row>
    <row r="180" spans="1:26">
      <c r="A180">
        <f t="shared" si="29"/>
        <v>48458</v>
      </c>
      <c r="C180">
        <f>IF(L181&lt;&gt;L180,1,0)</f>
        <v>0</v>
      </c>
      <c r="D180">
        <f>IF(C180=1,E180,0)</f>
        <v>0</v>
      </c>
      <c r="E180">
        <f t="shared" si="30"/>
        <v>548458</v>
      </c>
      <c r="G180">
        <f t="shared" si="35"/>
        <v>32</v>
      </c>
      <c r="H180" t="str">
        <f t="shared" si="31"/>
        <v>2018.8</v>
      </c>
      <c r="I180">
        <f t="shared" si="32"/>
        <v>2018</v>
      </c>
      <c r="J180">
        <f t="shared" si="33"/>
        <v>8</v>
      </c>
      <c r="K180" s="1">
        <v>43330</v>
      </c>
      <c r="L180" t="s">
        <v>22</v>
      </c>
      <c r="M180" t="s">
        <v>12</v>
      </c>
      <c r="N180" t="s">
        <v>8</v>
      </c>
      <c r="O180">
        <v>19</v>
      </c>
      <c r="P180">
        <v>22</v>
      </c>
      <c r="R180">
        <f t="shared" si="34"/>
        <v>418</v>
      </c>
      <c r="T180" t="b">
        <f t="shared" si="36"/>
        <v>0</v>
      </c>
      <c r="V180">
        <f t="shared" si="37"/>
        <v>0</v>
      </c>
      <c r="W180">
        <f t="shared" si="38"/>
        <v>0</v>
      </c>
      <c r="X180">
        <f t="shared" si="39"/>
        <v>78</v>
      </c>
      <c r="Y180">
        <f t="shared" si="40"/>
        <v>4</v>
      </c>
      <c r="Z180">
        <f t="shared" si="41"/>
        <v>4</v>
      </c>
    </row>
    <row r="181" spans="1:26">
      <c r="A181">
        <f t="shared" si="29"/>
        <v>47490</v>
      </c>
      <c r="C181">
        <f>IF(L182&lt;&gt;L181,1,0)</f>
        <v>1</v>
      </c>
      <c r="D181">
        <f>IF(C181=1,E181,0)</f>
        <v>547490</v>
      </c>
      <c r="E181">
        <f t="shared" si="30"/>
        <v>547490</v>
      </c>
      <c r="G181">
        <f t="shared" si="35"/>
        <v>32</v>
      </c>
      <c r="H181" t="str">
        <f t="shared" si="31"/>
        <v>2018.8</v>
      </c>
      <c r="I181">
        <f t="shared" si="32"/>
        <v>2018</v>
      </c>
      <c r="J181">
        <f t="shared" si="33"/>
        <v>8</v>
      </c>
      <c r="K181" s="1">
        <v>43330</v>
      </c>
      <c r="L181" t="s">
        <v>22</v>
      </c>
      <c r="M181" t="s">
        <v>9</v>
      </c>
      <c r="N181" t="s">
        <v>8</v>
      </c>
      <c r="O181">
        <v>22</v>
      </c>
      <c r="P181">
        <v>44</v>
      </c>
      <c r="R181">
        <f t="shared" si="34"/>
        <v>968</v>
      </c>
      <c r="T181" t="b">
        <f t="shared" si="36"/>
        <v>0</v>
      </c>
      <c r="V181">
        <f t="shared" si="37"/>
        <v>0</v>
      </c>
      <c r="W181">
        <f t="shared" si="38"/>
        <v>0</v>
      </c>
      <c r="X181">
        <f t="shared" si="39"/>
        <v>78</v>
      </c>
      <c r="Y181">
        <f t="shared" si="40"/>
        <v>4</v>
      </c>
      <c r="Z181">
        <f t="shared" si="41"/>
        <v>26</v>
      </c>
    </row>
    <row r="182" spans="1:26">
      <c r="A182">
        <f t="shared" si="29"/>
        <v>47265</v>
      </c>
      <c r="C182">
        <f>IF(L183&lt;&gt;L182,1,0)</f>
        <v>0</v>
      </c>
      <c r="D182">
        <f>IF(C182=1,E182,0)</f>
        <v>0</v>
      </c>
      <c r="E182">
        <f t="shared" si="30"/>
        <v>547265</v>
      </c>
      <c r="G182">
        <f t="shared" si="35"/>
        <v>33</v>
      </c>
      <c r="H182" t="str">
        <f t="shared" si="31"/>
        <v>2018.9</v>
      </c>
      <c r="I182">
        <f t="shared" si="32"/>
        <v>2018</v>
      </c>
      <c r="J182">
        <f t="shared" si="33"/>
        <v>9</v>
      </c>
      <c r="K182" s="1">
        <v>43347</v>
      </c>
      <c r="L182" t="s">
        <v>6</v>
      </c>
      <c r="M182" t="s">
        <v>11</v>
      </c>
      <c r="N182" t="s">
        <v>8</v>
      </c>
      <c r="O182">
        <v>9</v>
      </c>
      <c r="P182">
        <v>25</v>
      </c>
      <c r="R182">
        <f t="shared" si="34"/>
        <v>225</v>
      </c>
      <c r="T182" t="b">
        <f t="shared" si="36"/>
        <v>0</v>
      </c>
      <c r="V182">
        <f t="shared" si="37"/>
        <v>0</v>
      </c>
      <c r="W182">
        <f t="shared" si="38"/>
        <v>9</v>
      </c>
      <c r="X182">
        <f t="shared" si="39"/>
        <v>78</v>
      </c>
      <c r="Y182">
        <f t="shared" si="40"/>
        <v>4</v>
      </c>
      <c r="Z182">
        <f t="shared" si="41"/>
        <v>26</v>
      </c>
    </row>
    <row r="183" spans="1:26">
      <c r="A183">
        <f t="shared" si="29"/>
        <v>47641</v>
      </c>
      <c r="C183">
        <f>IF(L184&lt;&gt;L183,1,0)</f>
        <v>0</v>
      </c>
      <c r="D183">
        <f>IF(C183=1,E183,0)</f>
        <v>0</v>
      </c>
      <c r="E183">
        <f t="shared" si="30"/>
        <v>547641</v>
      </c>
      <c r="G183">
        <f t="shared" si="35"/>
        <v>33</v>
      </c>
      <c r="H183" t="str">
        <f t="shared" si="31"/>
        <v>2018.9</v>
      </c>
      <c r="I183">
        <f t="shared" si="32"/>
        <v>2018</v>
      </c>
      <c r="J183">
        <f t="shared" si="33"/>
        <v>9</v>
      </c>
      <c r="K183" s="1">
        <v>43347</v>
      </c>
      <c r="L183" t="s">
        <v>6</v>
      </c>
      <c r="M183" t="s">
        <v>7</v>
      </c>
      <c r="N183" t="s">
        <v>14</v>
      </c>
      <c r="O183">
        <v>4</v>
      </c>
      <c r="P183">
        <v>94</v>
      </c>
      <c r="R183">
        <f t="shared" si="34"/>
        <v>376</v>
      </c>
      <c r="T183" t="b">
        <f t="shared" si="36"/>
        <v>0</v>
      </c>
      <c r="V183">
        <f t="shared" si="37"/>
        <v>0</v>
      </c>
      <c r="W183">
        <f t="shared" si="38"/>
        <v>9</v>
      </c>
      <c r="X183">
        <f t="shared" si="39"/>
        <v>78</v>
      </c>
      <c r="Y183">
        <f t="shared" si="40"/>
        <v>0</v>
      </c>
      <c r="Z183">
        <f t="shared" si="41"/>
        <v>26</v>
      </c>
    </row>
    <row r="184" spans="1:26">
      <c r="A184">
        <f t="shared" si="29"/>
        <v>47473</v>
      </c>
      <c r="C184">
        <f>IF(L185&lt;&gt;L184,1,0)</f>
        <v>0</v>
      </c>
      <c r="D184">
        <f>IF(C184=1,E184,0)</f>
        <v>0</v>
      </c>
      <c r="E184">
        <f t="shared" si="30"/>
        <v>547473</v>
      </c>
      <c r="G184">
        <f t="shared" si="35"/>
        <v>33</v>
      </c>
      <c r="H184" t="str">
        <f t="shared" si="31"/>
        <v>2018.9</v>
      </c>
      <c r="I184">
        <f t="shared" si="32"/>
        <v>2018</v>
      </c>
      <c r="J184">
        <f t="shared" si="33"/>
        <v>9</v>
      </c>
      <c r="K184" s="1">
        <v>43347</v>
      </c>
      <c r="L184" t="s">
        <v>6</v>
      </c>
      <c r="M184" t="s">
        <v>12</v>
      </c>
      <c r="N184" t="s">
        <v>8</v>
      </c>
      <c r="O184">
        <v>8</v>
      </c>
      <c r="P184">
        <v>21</v>
      </c>
      <c r="R184">
        <f t="shared" si="34"/>
        <v>168</v>
      </c>
      <c r="T184" t="b">
        <f t="shared" si="36"/>
        <v>0</v>
      </c>
      <c r="V184">
        <f t="shared" si="37"/>
        <v>0</v>
      </c>
      <c r="W184">
        <f t="shared" si="38"/>
        <v>9</v>
      </c>
      <c r="X184">
        <f t="shared" si="39"/>
        <v>86</v>
      </c>
      <c r="Y184">
        <f t="shared" si="40"/>
        <v>0</v>
      </c>
      <c r="Z184">
        <f t="shared" si="41"/>
        <v>26</v>
      </c>
    </row>
    <row r="185" spans="1:26">
      <c r="A185">
        <f t="shared" si="29"/>
        <v>47097</v>
      </c>
      <c r="C185">
        <f>IF(L186&lt;&gt;L185,1,0)</f>
        <v>1</v>
      </c>
      <c r="D185">
        <f>IF(C185=1,E185,0)</f>
        <v>547097</v>
      </c>
      <c r="E185">
        <f t="shared" si="30"/>
        <v>547097</v>
      </c>
      <c r="G185">
        <f t="shared" si="35"/>
        <v>33</v>
      </c>
      <c r="H185" t="str">
        <f t="shared" si="31"/>
        <v>2018.9</v>
      </c>
      <c r="I185">
        <f t="shared" si="32"/>
        <v>2018</v>
      </c>
      <c r="J185">
        <f t="shared" si="33"/>
        <v>9</v>
      </c>
      <c r="K185" s="1">
        <v>43347</v>
      </c>
      <c r="L185" t="s">
        <v>6</v>
      </c>
      <c r="M185" t="s">
        <v>10</v>
      </c>
      <c r="N185" t="s">
        <v>8</v>
      </c>
      <c r="O185">
        <v>47</v>
      </c>
      <c r="P185">
        <v>8</v>
      </c>
      <c r="R185">
        <f t="shared" si="34"/>
        <v>376</v>
      </c>
      <c r="T185" t="b">
        <f t="shared" si="36"/>
        <v>0</v>
      </c>
      <c r="V185">
        <f t="shared" si="37"/>
        <v>47</v>
      </c>
      <c r="W185">
        <f t="shared" si="38"/>
        <v>9</v>
      </c>
      <c r="X185">
        <f t="shared" si="39"/>
        <v>86</v>
      </c>
      <c r="Y185">
        <f t="shared" si="40"/>
        <v>0</v>
      </c>
      <c r="Z185">
        <f t="shared" si="41"/>
        <v>26</v>
      </c>
    </row>
    <row r="186" spans="1:26">
      <c r="A186">
        <f t="shared" si="29"/>
        <v>49475</v>
      </c>
      <c r="C186">
        <f>IF(L187&lt;&gt;L186,1,0)</f>
        <v>0</v>
      </c>
      <c r="D186">
        <f>IF(C186=1,E186,0)</f>
        <v>0</v>
      </c>
      <c r="E186">
        <f t="shared" si="30"/>
        <v>549475</v>
      </c>
      <c r="G186">
        <f t="shared" si="35"/>
        <v>33</v>
      </c>
      <c r="H186" t="str">
        <f t="shared" si="31"/>
        <v>2018.9</v>
      </c>
      <c r="I186">
        <f t="shared" si="32"/>
        <v>2018</v>
      </c>
      <c r="J186">
        <f t="shared" si="33"/>
        <v>9</v>
      </c>
      <c r="K186" s="1">
        <v>43362</v>
      </c>
      <c r="L186" t="s">
        <v>13</v>
      </c>
      <c r="M186" t="s">
        <v>12</v>
      </c>
      <c r="N186" t="s">
        <v>14</v>
      </c>
      <c r="O186">
        <v>82</v>
      </c>
      <c r="P186">
        <v>29</v>
      </c>
      <c r="R186">
        <f t="shared" si="34"/>
        <v>2378</v>
      </c>
      <c r="T186" t="b">
        <f t="shared" si="36"/>
        <v>0</v>
      </c>
      <c r="V186">
        <f t="shared" si="37"/>
        <v>47</v>
      </c>
      <c r="W186">
        <f t="shared" si="38"/>
        <v>9</v>
      </c>
      <c r="X186">
        <f t="shared" si="39"/>
        <v>4</v>
      </c>
      <c r="Y186">
        <f t="shared" si="40"/>
        <v>0</v>
      </c>
      <c r="Z186">
        <f t="shared" si="41"/>
        <v>26</v>
      </c>
    </row>
    <row r="187" spans="1:26">
      <c r="A187">
        <f t="shared" si="29"/>
        <v>50983</v>
      </c>
      <c r="C187">
        <f>IF(L188&lt;&gt;L187,1,0)</f>
        <v>0</v>
      </c>
      <c r="D187">
        <f>IF(C187=1,E187,0)</f>
        <v>0</v>
      </c>
      <c r="E187">
        <f t="shared" si="30"/>
        <v>550983</v>
      </c>
      <c r="G187">
        <f t="shared" si="35"/>
        <v>33</v>
      </c>
      <c r="H187" t="str">
        <f t="shared" si="31"/>
        <v>2018.9</v>
      </c>
      <c r="I187">
        <f t="shared" si="32"/>
        <v>2018</v>
      </c>
      <c r="J187">
        <f t="shared" si="33"/>
        <v>9</v>
      </c>
      <c r="K187" s="1">
        <v>43362</v>
      </c>
      <c r="L187" t="s">
        <v>13</v>
      </c>
      <c r="M187" t="s">
        <v>9</v>
      </c>
      <c r="N187" t="s">
        <v>14</v>
      </c>
      <c r="O187">
        <v>26</v>
      </c>
      <c r="P187">
        <v>58</v>
      </c>
      <c r="R187">
        <f t="shared" si="34"/>
        <v>1508</v>
      </c>
      <c r="T187" t="b">
        <f t="shared" si="36"/>
        <v>0</v>
      </c>
      <c r="V187">
        <f t="shared" si="37"/>
        <v>47</v>
      </c>
      <c r="W187">
        <f t="shared" si="38"/>
        <v>9</v>
      </c>
      <c r="X187">
        <f t="shared" si="39"/>
        <v>4</v>
      </c>
      <c r="Y187">
        <f t="shared" si="40"/>
        <v>0</v>
      </c>
      <c r="Z187">
        <f t="shared" si="41"/>
        <v>0</v>
      </c>
    </row>
    <row r="188" spans="1:26">
      <c r="A188">
        <f t="shared" si="29"/>
        <v>50767</v>
      </c>
      <c r="C188">
        <f>IF(L189&lt;&gt;L188,1,0)</f>
        <v>0</v>
      </c>
      <c r="D188">
        <f>IF(C188=1,E188,0)</f>
        <v>0</v>
      </c>
      <c r="E188">
        <f t="shared" si="30"/>
        <v>550767</v>
      </c>
      <c r="G188">
        <f t="shared" si="35"/>
        <v>33</v>
      </c>
      <c r="H188" t="str">
        <f t="shared" si="31"/>
        <v>2018.9</v>
      </c>
      <c r="I188">
        <f t="shared" si="32"/>
        <v>2018</v>
      </c>
      <c r="J188">
        <f t="shared" si="33"/>
        <v>9</v>
      </c>
      <c r="K188" s="1">
        <v>43362</v>
      </c>
      <c r="L188" t="s">
        <v>13</v>
      </c>
      <c r="M188" t="s">
        <v>10</v>
      </c>
      <c r="N188" t="s">
        <v>8</v>
      </c>
      <c r="O188">
        <v>24</v>
      </c>
      <c r="P188">
        <v>9</v>
      </c>
      <c r="R188">
        <f t="shared" si="34"/>
        <v>216</v>
      </c>
      <c r="T188" t="b">
        <f t="shared" si="36"/>
        <v>0</v>
      </c>
      <c r="V188">
        <f t="shared" si="37"/>
        <v>71</v>
      </c>
      <c r="W188">
        <f t="shared" si="38"/>
        <v>9</v>
      </c>
      <c r="X188">
        <f t="shared" si="39"/>
        <v>4</v>
      </c>
      <c r="Y188">
        <f t="shared" si="40"/>
        <v>0</v>
      </c>
      <c r="Z188">
        <f t="shared" si="41"/>
        <v>0</v>
      </c>
    </row>
    <row r="189" spans="1:26">
      <c r="A189">
        <f t="shared" si="29"/>
        <v>49831</v>
      </c>
      <c r="C189">
        <f>IF(L190&lt;&gt;L189,1,0)</f>
        <v>0</v>
      </c>
      <c r="D189">
        <f>IF(C189=1,E189,0)</f>
        <v>0</v>
      </c>
      <c r="E189">
        <f t="shared" si="30"/>
        <v>549831</v>
      </c>
      <c r="G189">
        <f t="shared" si="35"/>
        <v>33</v>
      </c>
      <c r="H189" t="str">
        <f t="shared" si="31"/>
        <v>2018.9</v>
      </c>
      <c r="I189">
        <f t="shared" si="32"/>
        <v>2018</v>
      </c>
      <c r="J189">
        <f t="shared" si="33"/>
        <v>9</v>
      </c>
      <c r="K189" s="1">
        <v>43362</v>
      </c>
      <c r="L189" t="s">
        <v>13</v>
      </c>
      <c r="M189" t="s">
        <v>11</v>
      </c>
      <c r="N189" t="s">
        <v>8</v>
      </c>
      <c r="O189">
        <v>36</v>
      </c>
      <c r="P189">
        <v>26</v>
      </c>
      <c r="R189">
        <f t="shared" si="34"/>
        <v>936</v>
      </c>
      <c r="T189" t="b">
        <f t="shared" si="36"/>
        <v>0</v>
      </c>
      <c r="V189">
        <f t="shared" si="37"/>
        <v>71</v>
      </c>
      <c r="W189">
        <f t="shared" si="38"/>
        <v>45</v>
      </c>
      <c r="X189">
        <f t="shared" si="39"/>
        <v>4</v>
      </c>
      <c r="Y189">
        <f t="shared" si="40"/>
        <v>0</v>
      </c>
      <c r="Z189">
        <f t="shared" si="41"/>
        <v>0</v>
      </c>
    </row>
    <row r="190" spans="1:26">
      <c r="A190">
        <f t="shared" si="29"/>
        <v>49423</v>
      </c>
      <c r="C190">
        <f>IF(L191&lt;&gt;L190,1,0)</f>
        <v>1</v>
      </c>
      <c r="D190">
        <f>IF(C190=1,E190,0)</f>
        <v>549423</v>
      </c>
      <c r="E190">
        <f t="shared" si="30"/>
        <v>549423</v>
      </c>
      <c r="G190">
        <f t="shared" si="35"/>
        <v>33</v>
      </c>
      <c r="H190" t="str">
        <f t="shared" si="31"/>
        <v>2018.9</v>
      </c>
      <c r="I190">
        <f t="shared" si="32"/>
        <v>2018</v>
      </c>
      <c r="J190">
        <f t="shared" si="33"/>
        <v>9</v>
      </c>
      <c r="K190" s="1">
        <v>43362</v>
      </c>
      <c r="L190" t="s">
        <v>13</v>
      </c>
      <c r="M190" t="s">
        <v>7</v>
      </c>
      <c r="N190" t="s">
        <v>8</v>
      </c>
      <c r="O190">
        <v>6</v>
      </c>
      <c r="P190">
        <v>68</v>
      </c>
      <c r="R190">
        <f t="shared" si="34"/>
        <v>408</v>
      </c>
      <c r="T190" t="b">
        <f t="shared" si="36"/>
        <v>0</v>
      </c>
      <c r="V190">
        <f t="shared" si="37"/>
        <v>71</v>
      </c>
      <c r="W190">
        <f t="shared" si="38"/>
        <v>45</v>
      </c>
      <c r="X190">
        <f t="shared" si="39"/>
        <v>4</v>
      </c>
      <c r="Y190">
        <f t="shared" si="40"/>
        <v>6</v>
      </c>
      <c r="Z190">
        <f t="shared" si="41"/>
        <v>0</v>
      </c>
    </row>
    <row r="191" spans="1:26">
      <c r="A191">
        <f t="shared" si="29"/>
        <v>51043</v>
      </c>
      <c r="C191">
        <f>IF(L192&lt;&gt;L191,1,0)</f>
        <v>0</v>
      </c>
      <c r="D191">
        <f>IF(C191=1,E191,0)</f>
        <v>0</v>
      </c>
      <c r="E191">
        <f t="shared" si="30"/>
        <v>551043</v>
      </c>
      <c r="G191">
        <f t="shared" si="35"/>
        <v>34</v>
      </c>
      <c r="H191" t="str">
        <f t="shared" si="31"/>
        <v>2018.10</v>
      </c>
      <c r="I191">
        <f t="shared" si="32"/>
        <v>2018</v>
      </c>
      <c r="J191">
        <f t="shared" si="33"/>
        <v>10</v>
      </c>
      <c r="K191" s="1">
        <v>43381</v>
      </c>
      <c r="L191" t="s">
        <v>15</v>
      </c>
      <c r="M191" t="s">
        <v>11</v>
      </c>
      <c r="N191" t="s">
        <v>14</v>
      </c>
      <c r="O191">
        <v>45</v>
      </c>
      <c r="P191">
        <v>36</v>
      </c>
      <c r="R191">
        <f t="shared" si="34"/>
        <v>1620</v>
      </c>
      <c r="T191" t="b">
        <f t="shared" si="36"/>
        <v>0</v>
      </c>
      <c r="V191">
        <f t="shared" si="37"/>
        <v>71</v>
      </c>
      <c r="W191">
        <f t="shared" si="38"/>
        <v>0</v>
      </c>
      <c r="X191">
        <f t="shared" si="39"/>
        <v>4</v>
      </c>
      <c r="Y191">
        <f t="shared" si="40"/>
        <v>6</v>
      </c>
      <c r="Z191">
        <f t="shared" si="41"/>
        <v>0</v>
      </c>
    </row>
    <row r="192" spans="1:26">
      <c r="A192">
        <f t="shared" si="29"/>
        <v>50899</v>
      </c>
      <c r="C192">
        <f>IF(L193&lt;&gt;L192,1,0)</f>
        <v>0</v>
      </c>
      <c r="D192">
        <f>IF(C192=1,E192,0)</f>
        <v>0</v>
      </c>
      <c r="E192">
        <f t="shared" si="30"/>
        <v>550899</v>
      </c>
      <c r="G192">
        <f t="shared" si="35"/>
        <v>34</v>
      </c>
      <c r="H192" t="str">
        <f t="shared" si="31"/>
        <v>2018.10</v>
      </c>
      <c r="I192">
        <f t="shared" si="32"/>
        <v>2018</v>
      </c>
      <c r="J192">
        <f t="shared" si="33"/>
        <v>10</v>
      </c>
      <c r="K192" s="1">
        <v>43381</v>
      </c>
      <c r="L192" t="s">
        <v>15</v>
      </c>
      <c r="M192" t="s">
        <v>10</v>
      </c>
      <c r="N192" t="s">
        <v>8</v>
      </c>
      <c r="O192">
        <v>18</v>
      </c>
      <c r="P192">
        <v>8</v>
      </c>
      <c r="R192">
        <f t="shared" si="34"/>
        <v>144</v>
      </c>
      <c r="T192" t="b">
        <f t="shared" si="36"/>
        <v>0</v>
      </c>
      <c r="V192">
        <f t="shared" si="37"/>
        <v>89</v>
      </c>
      <c r="W192">
        <f t="shared" si="38"/>
        <v>0</v>
      </c>
      <c r="X192">
        <f t="shared" si="39"/>
        <v>4</v>
      </c>
      <c r="Y192">
        <f t="shared" si="40"/>
        <v>6</v>
      </c>
      <c r="Z192">
        <f t="shared" si="41"/>
        <v>0</v>
      </c>
    </row>
    <row r="193" spans="1:26">
      <c r="A193">
        <f t="shared" si="29"/>
        <v>50079</v>
      </c>
      <c r="C193">
        <f>IF(L194&lt;&gt;L193,1,0)</f>
        <v>1</v>
      </c>
      <c r="D193">
        <f>IF(C193=1,E193,0)</f>
        <v>550079</v>
      </c>
      <c r="E193">
        <f t="shared" si="30"/>
        <v>550079</v>
      </c>
      <c r="G193">
        <f t="shared" si="35"/>
        <v>34</v>
      </c>
      <c r="H193" t="str">
        <f t="shared" si="31"/>
        <v>2018.10</v>
      </c>
      <c r="I193">
        <f t="shared" si="32"/>
        <v>2018</v>
      </c>
      <c r="J193">
        <f t="shared" si="33"/>
        <v>10</v>
      </c>
      <c r="K193" s="1">
        <v>43381</v>
      </c>
      <c r="L193" t="s">
        <v>15</v>
      </c>
      <c r="M193" t="s">
        <v>9</v>
      </c>
      <c r="N193" t="s">
        <v>8</v>
      </c>
      <c r="O193">
        <v>20</v>
      </c>
      <c r="P193">
        <v>41</v>
      </c>
      <c r="R193">
        <f t="shared" si="34"/>
        <v>820</v>
      </c>
      <c r="T193" t="b">
        <f t="shared" si="36"/>
        <v>0</v>
      </c>
      <c r="V193">
        <f t="shared" si="37"/>
        <v>89</v>
      </c>
      <c r="W193">
        <f t="shared" si="38"/>
        <v>0</v>
      </c>
      <c r="X193">
        <f t="shared" si="39"/>
        <v>4</v>
      </c>
      <c r="Y193">
        <f t="shared" si="40"/>
        <v>6</v>
      </c>
      <c r="Z193">
        <f t="shared" si="41"/>
        <v>20</v>
      </c>
    </row>
    <row r="194" spans="1:26">
      <c r="A194">
        <f t="shared" si="29"/>
        <v>50207</v>
      </c>
      <c r="C194">
        <f>IF(L195&lt;&gt;L194,1,0)</f>
        <v>0</v>
      </c>
      <c r="D194">
        <f>IF(C194=1,E194,0)</f>
        <v>0</v>
      </c>
      <c r="E194">
        <f t="shared" si="30"/>
        <v>550207</v>
      </c>
      <c r="G194">
        <f t="shared" si="35"/>
        <v>35</v>
      </c>
      <c r="H194" t="str">
        <f t="shared" si="31"/>
        <v>2018.11</v>
      </c>
      <c r="I194">
        <f t="shared" si="32"/>
        <v>2018</v>
      </c>
      <c r="J194">
        <f t="shared" si="33"/>
        <v>11</v>
      </c>
      <c r="K194" s="1">
        <v>43407</v>
      </c>
      <c r="L194" t="s">
        <v>16</v>
      </c>
      <c r="M194" t="s">
        <v>12</v>
      </c>
      <c r="N194" t="s">
        <v>14</v>
      </c>
      <c r="O194">
        <v>4</v>
      </c>
      <c r="P194">
        <v>32</v>
      </c>
      <c r="R194">
        <f t="shared" si="34"/>
        <v>128</v>
      </c>
      <c r="T194" t="b">
        <f t="shared" si="36"/>
        <v>1</v>
      </c>
      <c r="V194">
        <f t="shared" si="37"/>
        <v>89</v>
      </c>
      <c r="W194">
        <f t="shared" si="38"/>
        <v>0</v>
      </c>
      <c r="X194">
        <f t="shared" si="39"/>
        <v>0</v>
      </c>
      <c r="Y194">
        <f t="shared" si="40"/>
        <v>6</v>
      </c>
      <c r="Z194">
        <f t="shared" si="41"/>
        <v>20</v>
      </c>
    </row>
    <row r="195" spans="1:26">
      <c r="A195">
        <f t="shared" ref="A195:A203" si="42">IF(N195="z",A194-R195,A194+R195)</f>
        <v>48431</v>
      </c>
      <c r="C195">
        <f>IF(L196&lt;&gt;L195,1,0)</f>
        <v>1</v>
      </c>
      <c r="D195">
        <f>IF(C195=1,E195,0)</f>
        <v>548431</v>
      </c>
      <c r="E195">
        <f t="shared" ref="E195:E203" si="43">IF(N195="z",E194-R195,E194+R195)</f>
        <v>548431</v>
      </c>
      <c r="G195">
        <f t="shared" si="35"/>
        <v>35</v>
      </c>
      <c r="H195" t="str">
        <f t="shared" ref="H195:H203" si="44">CONCATENATE(I195,".",J195)</f>
        <v>2018.11</v>
      </c>
      <c r="I195">
        <f t="shared" ref="I195:I203" si="45">YEAR(K195)</f>
        <v>2018</v>
      </c>
      <c r="J195">
        <f t="shared" ref="J195:J203" si="46">MONTH(K195)</f>
        <v>11</v>
      </c>
      <c r="K195" s="1">
        <v>43407</v>
      </c>
      <c r="L195" t="s">
        <v>16</v>
      </c>
      <c r="M195" t="s">
        <v>9</v>
      </c>
      <c r="N195" t="s">
        <v>8</v>
      </c>
      <c r="O195">
        <v>48</v>
      </c>
      <c r="P195">
        <v>37</v>
      </c>
      <c r="R195">
        <f t="shared" ref="R195:R203" si="47">O195*P195</f>
        <v>1776</v>
      </c>
      <c r="T195" t="b">
        <f t="shared" si="36"/>
        <v>0</v>
      </c>
      <c r="V195">
        <f t="shared" si="37"/>
        <v>89</v>
      </c>
      <c r="W195">
        <f t="shared" si="38"/>
        <v>0</v>
      </c>
      <c r="X195">
        <f t="shared" si="39"/>
        <v>0</v>
      </c>
      <c r="Y195">
        <f t="shared" si="40"/>
        <v>6</v>
      </c>
      <c r="Z195">
        <f t="shared" si="41"/>
        <v>68</v>
      </c>
    </row>
    <row r="196" spans="1:26">
      <c r="A196">
        <f t="shared" si="42"/>
        <v>52335</v>
      </c>
      <c r="C196">
        <f>IF(L197&lt;&gt;L196,1,0)</f>
        <v>0</v>
      </c>
      <c r="D196">
        <f>IF(C196=1,E196,0)</f>
        <v>0</v>
      </c>
      <c r="E196">
        <f t="shared" si="43"/>
        <v>552335</v>
      </c>
      <c r="G196">
        <f t="shared" ref="G196:G203" si="48">IF(H196&lt;&gt;H195,G195+1,G195)</f>
        <v>35</v>
      </c>
      <c r="H196" t="str">
        <f t="shared" si="44"/>
        <v>2018.11</v>
      </c>
      <c r="I196">
        <f t="shared" si="45"/>
        <v>2018</v>
      </c>
      <c r="J196">
        <f t="shared" si="46"/>
        <v>11</v>
      </c>
      <c r="K196" s="1">
        <v>43428</v>
      </c>
      <c r="L196" t="s">
        <v>17</v>
      </c>
      <c r="M196" t="s">
        <v>9</v>
      </c>
      <c r="N196" t="s">
        <v>14</v>
      </c>
      <c r="O196">
        <v>64</v>
      </c>
      <c r="P196">
        <v>61</v>
      </c>
      <c r="R196">
        <f t="shared" si="47"/>
        <v>3904</v>
      </c>
      <c r="T196" t="b">
        <f t="shared" ref="T196:T203" si="49">IF(K196-K195-1&gt;20,TRUE,FALSE)</f>
        <v>0</v>
      </c>
      <c r="V196">
        <f t="shared" ref="V196:V203" si="50">IF($M196=V$1,IF($N196="Z",V195+$O196,V195-$O196),V195)</f>
        <v>89</v>
      </c>
      <c r="W196">
        <f t="shared" ref="W196:W203" si="51">IF($M196=W$1,IF($N196="Z",W195+$O196,W195-$O196),W195)</f>
        <v>0</v>
      </c>
      <c r="X196">
        <f t="shared" ref="X196:X203" si="52">IF($M196=X$1,IF($N196="Z",X195+$O196,X195-$O196),X195)</f>
        <v>0</v>
      </c>
      <c r="Y196">
        <f t="shared" ref="Y196:Y203" si="53">IF($M196=Y$1,IF($N196="Z",Y195+$O196,Y195-$O196),Y195)</f>
        <v>6</v>
      </c>
      <c r="Z196">
        <f t="shared" ref="Z196:Z203" si="54">IF($M196=Z$1,IF($N196="Z",Z195+$O196,Z195-$O196),Z195)</f>
        <v>4</v>
      </c>
    </row>
    <row r="197" spans="1:26">
      <c r="A197">
        <f t="shared" si="42"/>
        <v>49626</v>
      </c>
      <c r="C197">
        <f>IF(L198&lt;&gt;L197,1,0)</f>
        <v>0</v>
      </c>
      <c r="D197">
        <f>IF(C197=1,E197,0)</f>
        <v>0</v>
      </c>
      <c r="E197">
        <f t="shared" si="43"/>
        <v>549626</v>
      </c>
      <c r="G197">
        <f t="shared" si="48"/>
        <v>35</v>
      </c>
      <c r="H197" t="str">
        <f t="shared" si="44"/>
        <v>2018.11</v>
      </c>
      <c r="I197">
        <f t="shared" si="45"/>
        <v>2018</v>
      </c>
      <c r="J197">
        <f t="shared" si="46"/>
        <v>11</v>
      </c>
      <c r="K197" s="1">
        <v>43428</v>
      </c>
      <c r="L197" t="s">
        <v>17</v>
      </c>
      <c r="M197" t="s">
        <v>7</v>
      </c>
      <c r="N197" t="s">
        <v>8</v>
      </c>
      <c r="O197">
        <v>43</v>
      </c>
      <c r="P197">
        <v>63</v>
      </c>
      <c r="R197">
        <f t="shared" si="47"/>
        <v>2709</v>
      </c>
      <c r="T197" t="b">
        <f t="shared" si="49"/>
        <v>0</v>
      </c>
      <c r="V197">
        <f t="shared" si="50"/>
        <v>89</v>
      </c>
      <c r="W197">
        <f t="shared" si="51"/>
        <v>0</v>
      </c>
      <c r="X197">
        <f t="shared" si="52"/>
        <v>0</v>
      </c>
      <c r="Y197">
        <f t="shared" si="53"/>
        <v>49</v>
      </c>
      <c r="Z197">
        <f t="shared" si="54"/>
        <v>4</v>
      </c>
    </row>
    <row r="198" spans="1:26">
      <c r="A198">
        <f t="shared" si="42"/>
        <v>49050</v>
      </c>
      <c r="C198">
        <f>IF(L199&lt;&gt;L198,1,0)</f>
        <v>1</v>
      </c>
      <c r="D198">
        <f>IF(C198=1,E198,0)</f>
        <v>549050</v>
      </c>
      <c r="E198">
        <f t="shared" si="43"/>
        <v>549050</v>
      </c>
      <c r="G198">
        <f t="shared" si="48"/>
        <v>35</v>
      </c>
      <c r="H198" t="str">
        <f t="shared" si="44"/>
        <v>2018.11</v>
      </c>
      <c r="I198">
        <f t="shared" si="45"/>
        <v>2018</v>
      </c>
      <c r="J198">
        <f t="shared" si="46"/>
        <v>11</v>
      </c>
      <c r="K198" s="1">
        <v>43428</v>
      </c>
      <c r="L198" t="s">
        <v>17</v>
      </c>
      <c r="M198" t="s">
        <v>11</v>
      </c>
      <c r="N198" t="s">
        <v>8</v>
      </c>
      <c r="O198">
        <v>24</v>
      </c>
      <c r="P198">
        <v>24</v>
      </c>
      <c r="R198">
        <f t="shared" si="47"/>
        <v>576</v>
      </c>
      <c r="T198" t="b">
        <f t="shared" si="49"/>
        <v>0</v>
      </c>
      <c r="V198">
        <f t="shared" si="50"/>
        <v>89</v>
      </c>
      <c r="W198">
        <f t="shared" si="51"/>
        <v>24</v>
      </c>
      <c r="X198">
        <f t="shared" si="52"/>
        <v>0</v>
      </c>
      <c r="Y198">
        <f t="shared" si="53"/>
        <v>49</v>
      </c>
      <c r="Z198">
        <f t="shared" si="54"/>
        <v>4</v>
      </c>
    </row>
    <row r="199" spans="1:26">
      <c r="A199">
        <f t="shared" si="42"/>
        <v>49298</v>
      </c>
      <c r="C199">
        <f>IF(L200&lt;&gt;L199,1,0)</f>
        <v>0</v>
      </c>
      <c r="D199">
        <f>IF(C199=1,E199,0)</f>
        <v>0</v>
      </c>
      <c r="E199">
        <f t="shared" si="43"/>
        <v>549298</v>
      </c>
      <c r="G199">
        <f t="shared" si="48"/>
        <v>36</v>
      </c>
      <c r="H199" t="str">
        <f t="shared" si="44"/>
        <v>2018.12</v>
      </c>
      <c r="I199">
        <f t="shared" si="45"/>
        <v>2018</v>
      </c>
      <c r="J199">
        <f t="shared" si="46"/>
        <v>12</v>
      </c>
      <c r="K199" s="1">
        <v>43452</v>
      </c>
      <c r="L199" t="s">
        <v>18</v>
      </c>
      <c r="M199" t="s">
        <v>9</v>
      </c>
      <c r="N199" t="s">
        <v>14</v>
      </c>
      <c r="O199">
        <v>4</v>
      </c>
      <c r="P199">
        <v>62</v>
      </c>
      <c r="R199">
        <f t="shared" si="47"/>
        <v>248</v>
      </c>
      <c r="T199" t="b">
        <f t="shared" si="49"/>
        <v>1</v>
      </c>
      <c r="V199">
        <f t="shared" si="50"/>
        <v>89</v>
      </c>
      <c r="W199">
        <f t="shared" si="51"/>
        <v>24</v>
      </c>
      <c r="X199">
        <f t="shared" si="52"/>
        <v>0</v>
      </c>
      <c r="Y199">
        <f t="shared" si="53"/>
        <v>49</v>
      </c>
      <c r="Z199">
        <f t="shared" si="54"/>
        <v>0</v>
      </c>
    </row>
    <row r="200" spans="1:26">
      <c r="A200">
        <f t="shared" si="42"/>
        <v>48633</v>
      </c>
      <c r="C200">
        <f>IF(L201&lt;&gt;L200,1,0)</f>
        <v>0</v>
      </c>
      <c r="D200">
        <f>IF(C200=1,E200,0)</f>
        <v>0</v>
      </c>
      <c r="E200">
        <f t="shared" si="43"/>
        <v>548633</v>
      </c>
      <c r="G200">
        <f t="shared" si="48"/>
        <v>36</v>
      </c>
      <c r="H200" t="str">
        <f t="shared" si="44"/>
        <v>2018.12</v>
      </c>
      <c r="I200">
        <f t="shared" si="45"/>
        <v>2018</v>
      </c>
      <c r="J200">
        <f t="shared" si="46"/>
        <v>12</v>
      </c>
      <c r="K200" s="1">
        <v>43452</v>
      </c>
      <c r="L200" t="s">
        <v>18</v>
      </c>
      <c r="M200" t="s">
        <v>12</v>
      </c>
      <c r="N200" t="s">
        <v>8</v>
      </c>
      <c r="O200">
        <v>35</v>
      </c>
      <c r="P200">
        <v>19</v>
      </c>
      <c r="R200">
        <f t="shared" si="47"/>
        <v>665</v>
      </c>
      <c r="T200" t="b">
        <f t="shared" si="49"/>
        <v>0</v>
      </c>
      <c r="V200">
        <f t="shared" si="50"/>
        <v>89</v>
      </c>
      <c r="W200">
        <f t="shared" si="51"/>
        <v>24</v>
      </c>
      <c r="X200">
        <f t="shared" si="52"/>
        <v>35</v>
      </c>
      <c r="Y200">
        <f t="shared" si="53"/>
        <v>49</v>
      </c>
      <c r="Z200">
        <f t="shared" si="54"/>
        <v>0</v>
      </c>
    </row>
    <row r="201" spans="1:26">
      <c r="A201">
        <f t="shared" si="42"/>
        <v>48305</v>
      </c>
      <c r="C201">
        <f>IF(L202&lt;&gt;L201,1,0)</f>
        <v>0</v>
      </c>
      <c r="D201">
        <f>IF(C201=1,E201,0)</f>
        <v>0</v>
      </c>
      <c r="E201">
        <f t="shared" si="43"/>
        <v>548305</v>
      </c>
      <c r="G201">
        <f t="shared" si="48"/>
        <v>36</v>
      </c>
      <c r="H201" t="str">
        <f t="shared" si="44"/>
        <v>2018.12</v>
      </c>
      <c r="I201">
        <f t="shared" si="45"/>
        <v>2018</v>
      </c>
      <c r="J201">
        <f t="shared" si="46"/>
        <v>12</v>
      </c>
      <c r="K201" s="1">
        <v>43452</v>
      </c>
      <c r="L201" t="s">
        <v>18</v>
      </c>
      <c r="M201" t="s">
        <v>10</v>
      </c>
      <c r="N201" t="s">
        <v>8</v>
      </c>
      <c r="O201">
        <v>41</v>
      </c>
      <c r="P201">
        <v>8</v>
      </c>
      <c r="R201">
        <f t="shared" si="47"/>
        <v>328</v>
      </c>
      <c r="T201" t="b">
        <f t="shared" si="49"/>
        <v>0</v>
      </c>
      <c r="V201">
        <f t="shared" si="50"/>
        <v>130</v>
      </c>
      <c r="W201">
        <f t="shared" si="51"/>
        <v>24</v>
      </c>
      <c r="X201">
        <f t="shared" si="52"/>
        <v>35</v>
      </c>
      <c r="Y201">
        <f t="shared" si="53"/>
        <v>49</v>
      </c>
      <c r="Z201">
        <f t="shared" si="54"/>
        <v>0</v>
      </c>
    </row>
    <row r="202" spans="1:26">
      <c r="A202">
        <f t="shared" si="42"/>
        <v>46902</v>
      </c>
      <c r="C202">
        <f>IF(L203&lt;&gt;L202,1,0)</f>
        <v>0</v>
      </c>
      <c r="D202">
        <f>IF(C202=1,E202,0)</f>
        <v>0</v>
      </c>
      <c r="E202">
        <f t="shared" si="43"/>
        <v>546902</v>
      </c>
      <c r="G202">
        <f t="shared" si="48"/>
        <v>36</v>
      </c>
      <c r="H202" t="str">
        <f t="shared" si="44"/>
        <v>2018.12</v>
      </c>
      <c r="I202">
        <f t="shared" si="45"/>
        <v>2018</v>
      </c>
      <c r="J202">
        <f t="shared" si="46"/>
        <v>12</v>
      </c>
      <c r="K202" s="1">
        <v>43452</v>
      </c>
      <c r="L202" t="s">
        <v>18</v>
      </c>
      <c r="M202" t="s">
        <v>7</v>
      </c>
      <c r="N202" t="s">
        <v>8</v>
      </c>
      <c r="O202">
        <v>23</v>
      </c>
      <c r="P202">
        <v>61</v>
      </c>
      <c r="R202">
        <f t="shared" si="47"/>
        <v>1403</v>
      </c>
      <c r="T202" t="b">
        <f t="shared" si="49"/>
        <v>0</v>
      </c>
      <c r="V202">
        <f t="shared" si="50"/>
        <v>130</v>
      </c>
      <c r="W202">
        <f t="shared" si="51"/>
        <v>24</v>
      </c>
      <c r="X202">
        <f t="shared" si="52"/>
        <v>35</v>
      </c>
      <c r="Y202">
        <f t="shared" si="53"/>
        <v>72</v>
      </c>
      <c r="Z202">
        <f t="shared" si="54"/>
        <v>0</v>
      </c>
    </row>
    <row r="203" spans="1:26">
      <c r="A203">
        <f t="shared" si="42"/>
        <v>45844</v>
      </c>
      <c r="D203">
        <f>IF(C203=1,E203,0)</f>
        <v>0</v>
      </c>
      <c r="E203">
        <f t="shared" si="43"/>
        <v>545844</v>
      </c>
      <c r="G203">
        <f t="shared" si="48"/>
        <v>36</v>
      </c>
      <c r="H203" t="str">
        <f t="shared" si="44"/>
        <v>2018.12</v>
      </c>
      <c r="I203">
        <f t="shared" si="45"/>
        <v>2018</v>
      </c>
      <c r="J203">
        <f t="shared" si="46"/>
        <v>12</v>
      </c>
      <c r="K203" s="1">
        <v>43452</v>
      </c>
      <c r="L203" t="s">
        <v>18</v>
      </c>
      <c r="M203" t="s">
        <v>11</v>
      </c>
      <c r="N203" t="s">
        <v>8</v>
      </c>
      <c r="O203">
        <v>46</v>
      </c>
      <c r="P203">
        <v>23</v>
      </c>
      <c r="R203">
        <f t="shared" si="47"/>
        <v>1058</v>
      </c>
      <c r="T203" t="b">
        <f t="shared" si="49"/>
        <v>0</v>
      </c>
      <c r="V203">
        <f t="shared" si="50"/>
        <v>130</v>
      </c>
      <c r="W203">
        <f t="shared" si="51"/>
        <v>70</v>
      </c>
      <c r="X203">
        <f t="shared" si="52"/>
        <v>35</v>
      </c>
      <c r="Y203">
        <f t="shared" si="53"/>
        <v>72</v>
      </c>
      <c r="Z203">
        <f t="shared" si="54"/>
        <v>0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</vt:i4>
      </vt:variant>
    </vt:vector>
  </HeadingPairs>
  <TitlesOfParts>
    <vt:vector size="6" baseType="lpstr">
      <vt:lpstr>6.1</vt:lpstr>
      <vt:lpstr>Arkusz13</vt:lpstr>
      <vt:lpstr>Arkusz1</vt:lpstr>
      <vt:lpstr>Arkusz2</vt:lpstr>
      <vt:lpstr>Arkusz3</vt:lpstr>
      <vt:lpstr>Arkusz1!statek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2020-09-08T10:19:20Z</dcterms:modified>
</cp:coreProperties>
</file>